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comments+xml" PartName="/xl/comments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SbaD/FormAdmin/208_1214_Wettbewerb vorbereiten/Formulartool/"/>
    </mc:Choice>
  </mc:AlternateContent>
  <xr:revisionPtr revIDLastSave="0" documentId="8_{4758D250-6E50-4714-AD31-3128AF67773B}" xr6:coauthVersionLast="47" xr6:coauthVersionMax="47" xr10:uidLastSave="{00000000-0000-0000-0000-000000000000}"/>
  <bookViews>
    <workbookView xWindow="-120" yWindow="-120" windowWidth="29040" windowHeight="15840" tabRatio="915" xr2:uid="{00000000-000D-0000-FFFF-FFFF00000000}"/>
  </bookViews>
  <sheets>
    <sheet name="Gerät" sheetId="79" r:id="rId1"/>
    <sheet name="Personal" sheetId="86" r:id="rId2"/>
    <sheet name="Hinweise zu Personal" sheetId="87" r:id="rId3"/>
  </sheets>
  <definedNames>
    <definedName name="VV_BEZEICHNUNG">'Personal'!$C$6</definedName>
    <definedName name="VV_BEZEICHNUNG_1">'Gerät'!$C$7</definedName>
    <definedName name="VV_BEZEICHNUNG_2">'Hinweise zu Personal'!$C$6</definedName>
    <definedName name="VV_VORGANGSNUMMER">'Personal'!$C$5</definedName>
    <definedName name="VV_VORGANGSNUMMER_1">'Gerät'!$C$5</definedName>
    <definedName name="VV_VORGANGSNUMMER_2">'Hinweise zu Personal'!$C$5</definedName>
    <definedName name="_xlnm.Print_Area" localSheetId="0">'Gerät'!$B$2:$G$70</definedName>
    <definedName name="_xlnm._FilterDatabase" localSheetId="1" hidden="1">'Personal'!$A$8:$Q$50</definedName>
    <definedName name="_xlnm.Print_Area" localSheetId="1">'Personal'!$B$2:$G$60</definedName>
    <definedName name="_xlnm.Print_Area" localSheetId="2">'Hinweise zu Personal'!$B$2:$G$55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<sst xmlns="http://schemas.openxmlformats.org/spreadsheetml/2006/main" count="188" uniqueCount="188">
  <si>
    <t>Angaben zur Preisermittlung (G)</t>
  </si>
  <si>
    <t>Mengenangaben gemäß Leistungsverzeichnis:</t>
  </si>
  <si>
    <t>Technisches Gerät</t>
  </si>
  <si>
    <t>Vergabevorgang Nr.</t>
  </si>
  <si>
    <t>25FEI84906</t>
  </si>
  <si>
    <t>Projekt</t>
  </si>
  <si>
    <t>GE Essen West - Essen-Dellwig Ost, P-302185</t>
  </si>
  <si>
    <t>Firma</t>
  </si>
  <si>
    <t>[Name des Bieters]</t>
  </si>
  <si>
    <t>AUF- / ABBAU</t>
  </si>
  <si>
    <t>Anzahl</t>
  </si>
  <si>
    <t>Einh. 1)</t>
  </si>
  <si>
    <t>Einheitspreis</t>
  </si>
  <si>
    <t>Gesamtpreis</t>
  </si>
  <si>
    <t>Bemerkung</t>
  </si>
  <si>
    <t>x</t>
  </si>
  <si>
    <t>Projektierung</t>
  </si>
  <si>
    <t>Verladen, Transport, Fracht</t>
  </si>
  <si>
    <t>Aufbau, Einmessung, Abbau</t>
  </si>
  <si>
    <t>konventionelle Sicherung</t>
  </si>
  <si>
    <t>Funktionsprüfung</t>
  </si>
  <si>
    <t>Abnahme / Assistenz</t>
  </si>
  <si>
    <t>Formeln:</t>
  </si>
  <si>
    <t>Summe Herstellkosten</t>
  </si>
  <si>
    <t>Zeile 2 - 7</t>
  </si>
  <si>
    <t>2 - 7</t>
  </si>
  <si>
    <t>AGK, Wagnis &amp; Gewinn [%]</t>
  </si>
  <si>
    <t>bezogen auf kalk. Herstellkosten</t>
  </si>
  <si>
    <t xml:space="preserve"> 9 * 8</t>
  </si>
  <si>
    <t>Kalkulierter Gesamtpreis</t>
  </si>
  <si>
    <t>8 + 9</t>
  </si>
  <si>
    <t xml:space="preserve">Projektbezogener Zuschlag/Rabatt [%] </t>
  </si>
  <si>
    <t>8)</t>
  </si>
  <si>
    <t>10 * (11)</t>
  </si>
  <si>
    <t>UMSETZEN</t>
  </si>
  <si>
    <t>Zeile 13 - 18</t>
  </si>
  <si>
    <t>13 - 18</t>
  </si>
  <si>
    <t xml:space="preserve"> 20 * 19</t>
  </si>
  <si>
    <t>19 + 20</t>
  </si>
  <si>
    <t>Projektbezogener Zuschlag/Rabatt [%]</t>
  </si>
  <si>
    <t>21 * (22)</t>
  </si>
  <si>
    <t>VORHALTEN</t>
  </si>
  <si>
    <t>Anlagenwert</t>
  </si>
  <si>
    <t>Zeile 24 - 28</t>
  </si>
  <si>
    <t>24 - 28</t>
  </si>
  <si>
    <t>Nebenkosten der Beschaffung [%] 5)</t>
  </si>
  <si>
    <t>bezogen auf Anlagenwert</t>
  </si>
  <si>
    <t>29 * (30)</t>
  </si>
  <si>
    <t>Anlagenwert inkl. NK</t>
  </si>
  <si>
    <t>29 + 30</t>
  </si>
  <si>
    <t>Nutzungs- und Finanzierungsdauer in Monaten [Mt]</t>
  </si>
  <si>
    <t>- - -</t>
  </si>
  <si>
    <t>Finanzierungssatz [%]</t>
  </si>
  <si>
    <t>Finanzkosten je Jahr</t>
  </si>
  <si>
    <t>31 * 0,5 * (33) + 31 / (32) * 12</t>
  </si>
  <si>
    <t>Fakturierbare Einsatztage pro Jahr [d]</t>
  </si>
  <si>
    <t>Finanzkosten je Einsatztag</t>
  </si>
  <si>
    <t>33 / (34)</t>
  </si>
  <si>
    <t>Instandhaltung [%] 6)</t>
  </si>
  <si>
    <t>bezogen auf Anlagenwert inkl. NK</t>
  </si>
  <si>
    <t>31 * (35)</t>
  </si>
  <si>
    <t>Summe Anlagennebenkosten</t>
  </si>
  <si>
    <t>je Einsatztag</t>
  </si>
  <si>
    <t>35 / (34)</t>
  </si>
  <si>
    <t>Miet-/Leasingkosten 7)</t>
  </si>
  <si>
    <t>je Vorhaltetag</t>
  </si>
  <si>
    <t>34 + 36 + 37</t>
  </si>
  <si>
    <t xml:space="preserve"> 39 * 38</t>
  </si>
  <si>
    <t>38 + 39</t>
  </si>
  <si>
    <t>40 * (41)</t>
  </si>
  <si>
    <t>BETREIBEN</t>
  </si>
  <si>
    <t>Betriebsstoffe</t>
  </si>
  <si>
    <t>Verbrauchsmaterial</t>
  </si>
  <si>
    <t>Sonstiges</t>
  </si>
  <si>
    <t>Zeile 43 - 46</t>
  </si>
  <si>
    <t xml:space="preserve"> 43 - 46</t>
  </si>
  <si>
    <t xml:space="preserve"> 47 * 48</t>
  </si>
  <si>
    <t xml:space="preserve"> 47+48</t>
  </si>
  <si>
    <t xml:space="preserve"> 49 * (50)</t>
  </si>
  <si>
    <t>1) Einheiten: h (Personalkosten), Stk (Materialkosten), psch (Pauschalkosten).</t>
  </si>
  <si>
    <t>6) inkl. Inspektion/Diagnose, Service/Wartung, Instand-</t>
  </si>
  <si>
    <t>2) Zutreffendes bitte eintragen bzw. im Pulldown-Menü auswählen.</t>
  </si>
  <si>
    <r xmlns="http://schemas.openxmlformats.org/spreadsheetml/2006/main">
      <t>6)</t>
    </r>
    <r xmlns="http://schemas.openxmlformats.org/spreadsheetml/2006/main">
      <rPr>
        <sz val="8"/>
        <color indexed="8"/>
        <rFont val="DB Office"/>
        <family val="2"/>
      </rPr>
      <t xml:space="preserve"> setzung, Versicherung, Bewachung</t>
    </r>
  </si>
  <si>
    <r xmlns="http://schemas.openxmlformats.org/spreadsheetml/2006/main">
      <t xml:space="preserve">3) Je eingesetzter techn. Materialart ist eine </t>
    </r>
    <r xmlns="http://schemas.openxmlformats.org/spreadsheetml/2006/main">
      <rPr>
        <b/>
        <sz val="8"/>
        <color indexed="8"/>
        <rFont val="DB Office"/>
        <family val="2"/>
      </rPr>
      <t>gesonderte Preisermittlung</t>
    </r>
    <r xmlns="http://schemas.openxmlformats.org/spreadsheetml/2006/main">
      <rPr>
        <sz val="8"/>
        <color indexed="8"/>
        <rFont val="DB Office"/>
        <family val="2"/>
      </rPr>
      <t xml:space="preserve"> vorzulegen.</t>
    </r>
  </si>
  <si>
    <t>7) Bei reinem Mietgerät entfallen ggf. die Angaben der</t>
  </si>
  <si>
    <t>4) Frei wählbar je technischem Gerät, Teilleistungen müssen erkennbar sein.</t>
  </si>
  <si>
    <r xmlns="http://schemas.openxmlformats.org/spreadsheetml/2006/main">
      <t xml:space="preserve">7) </t>
    </r>
    <r xmlns="http://schemas.openxmlformats.org/spreadsheetml/2006/main">
      <rPr>
        <sz val="8"/>
        <color indexed="8"/>
        <rFont val="DB Office"/>
        <family val="2"/>
      </rPr>
      <t>Zeilen 28 - 35 (Anlagen- u. Anlagennebenkosten)</t>
    </r>
  </si>
  <si>
    <t>5) Inkl. Transport und Wareneingangsprüfung.</t>
  </si>
  <si>
    <t>8) nur für Einzelverträge, nicht Rahmenvereinbarungen</t>
  </si>
  <si>
    <t>= Eingabefelder Bieter</t>
  </si>
  <si>
    <t>Auf-/Abbau</t>
  </si>
  <si>
    <t>Umsetzen [Stk]</t>
  </si>
  <si>
    <t>Betreiben</t>
  </si>
  <si>
    <t>Vorhalten</t>
  </si>
  <si>
    <t>akustischer Warngeber</t>
  </si>
  <si>
    <t>St</t>
  </si>
  <si>
    <t>Feste Absperrung</t>
  </si>
  <si>
    <t>m</t>
  </si>
  <si>
    <t>Vollständig isolierte Feste Absperrung</t>
  </si>
  <si>
    <t>Autom. Warnsystem (ATWS; Kabel-/Funk-)</t>
  </si>
  <si>
    <t>ATWS, Handschaltung (ATWS; Funk-)</t>
  </si>
  <si>
    <t>d</t>
  </si>
  <si>
    <t>Komponenten für die Maschinenwarnung</t>
  </si>
  <si>
    <t>Schutzhaltsignal (Sh 2)</t>
  </si>
  <si>
    <t>Lf-Signalsatz (Lf1, Lf 2, Lf 3)</t>
  </si>
  <si>
    <t>Signal Lf 1</t>
  </si>
  <si>
    <t>Signal Lf 2 o. Lf 3</t>
  </si>
  <si>
    <t>Signal El 6</t>
  </si>
  <si>
    <t>Gleismagnet bis 1000 Hz</t>
  </si>
  <si>
    <t>Mobsi-Mobile BÜ-Sicherungsanlage</t>
  </si>
  <si>
    <t>h</t>
  </si>
  <si>
    <t>NWS-Nachwarnsystem für BÜ</t>
  </si>
  <si>
    <t>Mobile Lärmschutzwand</t>
  </si>
  <si>
    <t>md</t>
  </si>
  <si>
    <t>Angaben zur Preisermittlung (P)</t>
  </si>
  <si>
    <t>Personalart</t>
  </si>
  <si>
    <t>STUNDENVERRECHNUNGSSATZ</t>
  </si>
  <si>
    <t>Anteil</t>
  </si>
  <si>
    <t>Einheit</t>
  </si>
  <si>
    <t>Grundlohn (GL)</t>
  </si>
  <si>
    <t>Lohnnebenkosten (LNK, gesetzlich)</t>
  </si>
  <si>
    <t>% auf GL</t>
  </si>
  <si>
    <t>Lohngebundene Kosten (LGK)</t>
  </si>
  <si>
    <t>Lohnunabhängige Kosten (LUK)</t>
  </si>
  <si>
    <t>EUR/h</t>
  </si>
  <si>
    <t>Summe Selbstkosten</t>
  </si>
  <si>
    <t>Summe (GL, LNK, LGK, LUK)</t>
  </si>
  <si>
    <t>Wagnis &amp; Gewinn [%]</t>
  </si>
  <si>
    <t>bezogen auf kalk. Selbstkosten</t>
  </si>
  <si>
    <t>[EUR/h]</t>
  </si>
  <si>
    <t xml:space="preserve">NEBENKOSTEN (NK)      11)</t>
  </si>
  <si>
    <t>NK1:</t>
  </si>
  <si>
    <t>NK2:</t>
  </si>
  <si>
    <t>NK3:</t>
  </si>
  <si>
    <t>Summe (NK1, NK2, NK3)</t>
  </si>
  <si>
    <t>[EUR/LE]</t>
  </si>
  <si>
    <t>NACHTARBEIT (Zulage)</t>
  </si>
  <si>
    <t>Summe GL (Bezugsgröße)</t>
  </si>
  <si>
    <t>Zulage Nachtarbeit</t>
  </si>
  <si>
    <t>%</t>
  </si>
  <si>
    <t>Summe Zulage</t>
  </si>
  <si>
    <t>SONNTAGE (Zulage)</t>
  </si>
  <si>
    <t>Zulage Sonn- und Feiertage</t>
  </si>
  <si>
    <t xml:space="preserve">GESETZL. FEIERTAGE  (Zulage)</t>
  </si>
  <si>
    <t>Zulage gesetzl. Feiertage</t>
  </si>
  <si>
    <t>09) Zutreffendes bitte eintragen bzw. im Pulldown-Menü auswählen.</t>
  </si>
  <si>
    <r xmlns="http://schemas.openxmlformats.org/spreadsheetml/2006/main">
      <t xml:space="preserve">10) Je eingesetzter Personalart ist eine </t>
    </r>
    <r xmlns="http://schemas.openxmlformats.org/spreadsheetml/2006/main">
      <rPr>
        <b/>
        <sz val="8"/>
        <rFont val="DB Office"/>
        <family val="2"/>
      </rPr>
      <t>gesonderte Preisermittlung</t>
    </r>
    <r xmlns="http://schemas.openxmlformats.org/spreadsheetml/2006/main">
      <rPr>
        <sz val="8"/>
        <rFont val="DB Office"/>
        <family val="2"/>
      </rPr>
      <t xml:space="preserve"> vorzulegen.</t>
    </r>
  </si>
  <si>
    <t>11) jede Kostenart ist gesondert gem. ZVB in EUR/LE (pro Schicht) aufzuführen</t>
  </si>
  <si>
    <t>Sicherungsaufsicht</t>
  </si>
  <si>
    <t>Sicherungspersonal</t>
  </si>
  <si>
    <t>ATWS-Bediener</t>
  </si>
  <si>
    <t>Bahnerdungsberechtigter</t>
  </si>
  <si>
    <t>Schaltantragsteller</t>
  </si>
  <si>
    <t>Bahnübergangsposten</t>
  </si>
  <si>
    <t>Bahnübergangshilfsposten</t>
  </si>
  <si>
    <t>Helfer im Betrieb</t>
  </si>
  <si>
    <t>Hinweise zur Preisermittlung Personal (P)</t>
  </si>
  <si>
    <t>Lohnnebenkosten (LNK, gesetzlich) 11)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</si>
  <si>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</si>
  <si>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</si>
  <si>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</si>
  <si>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</si>
  <si>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</si>
  <si>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</si>
  <si>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 (z. B. Umlagen U 1 bei Krankheit etc.)</t>
  </si>
  <si>
    <t>Zwischensumme 1 (ZS 1)</t>
  </si>
  <si>
    <t>Lohngebundene Kosten (LGK) 11)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</si>
  <si>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</si>
  <si>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</si>
  <si>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</si>
  <si>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</si>
  <si>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</si>
  <si>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</si>
  <si>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… (z. B. Zuschläge aus Mehrarbeit)</t>
  </si>
  <si>
    <t>Zwischensumme 2 (ZS 2)</t>
  </si>
  <si>
    <t>Lohnunabhängige Kosten (LUK) 11)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</si>
  <si>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</si>
  <si>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</si>
  <si>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</si>
  <si>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</si>
  <si>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</si>
  <si>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</si>
  <si>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…</t>
  </si>
  <si>
    <t>Zwischensumme 3 (ZS 3)</t>
  </si>
  <si>
    <t>Summe GL, ZS 1, ZS2, ZS 3</t>
  </si>
  <si>
    <t>10) Je eingesetzter Personalart ist eine gesonderte Preisermittlung vorzulegen.</t>
  </si>
  <si>
    <t>11) jede Kostenart ist gesondert aufzuführen</t>
  </si>
  <si>
    <t>Sicherungsposten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</si>
</sst>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_ ;\-#,##0.00\ "/>
    <numFmt numFmtId="166" formatCode="#,##0.0"/>
    <numFmt numFmtId="167" formatCode="#,##0.00\ &quot;EUR/h&quot;;\-#,##0.00\ &quot;EUR/h&quot;"/>
    <numFmt numFmtId="168" formatCode="_-* #,##0.0\ _€_-;\-* #,##0.0\ _€_-;_-* &quot;-&quot;??\ _€_-;_-@_-"/>
    <numFmt numFmtId="169" formatCode="#,##0.00\ &quot;EUR/m&quot;;\-#,##0.00\ &quot;EUR/m&quot;"/>
    <numFmt numFmtId="170" formatCode="0.0%"/>
    <numFmt numFmtId="171" formatCode="#,##0.00\ &quot;EUR/LE&quot;;\-#,##0.00\ &quot;EUR/LE&quot;"/>
    <numFmt numFmtId="172" formatCode="#,##0_ ;\-#,##0\ "/>
    <numFmt numFmtId="173" formatCode="_-* #,##0\ _€_-;\-* #,##0\ _€_-;_-* &quot;-&quot;??\ _€_-;_-@_-"/>
  </numFmts>
  <fonts count="33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  <font>
      <sz val="8"/>
      <color theme="1"/>
      <name val="DB Office"/>
      <family val="2"/>
    </font>
    <font>
      <b/>
      <sz val="8"/>
      <color indexed="10"/>
      <name val="DB Offic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04998931852168340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44" fontId="1" fillId="0" borderId="0"/>
    <xf numFmtId="164" fontId="23" fillId="0" borderId="0"/>
    <xf numFmtId="164" fontId="1" fillId="0" borderId="0"/>
    <xf numFmtId="9" fontId="1" fillId="0" borderId="0"/>
    <xf numFmtId="0" fontId="0" fillId="0" borderId="0"/>
    <xf numFmtId="0" fontId="1" fillId="0" borderId="0"/>
  </cellStyleXfs>
  <cellXfs count="256">
    <xf numFmtId="44" applyNumberFormat="1" fontId="1" applyFont="1" fillId="0" applyFill="1" borderId="0" applyBorder="1" xfId="0" applyProtection="1"/>
    <xf numFmtId="164" applyNumberFormat="1" fontId="23" applyFont="1" fillId="0" applyFill="1" borderId="0" applyBorder="1" xfId="1" applyProtection="1"/>
    <xf numFmtId="164" applyNumberFormat="1" fontId="1" applyFont="1" fillId="0" applyFill="1" borderId="0" applyBorder="1" xfId="2" applyProtection="1"/>
    <xf numFmtId="9" applyNumberFormat="1" fontId="1" applyFont="1" fillId="0" applyFill="1" borderId="0" applyBorder="1" xfId="3" applyProtection="1"/>
    <xf numFmtId="0" applyNumberFormat="1" fontId="0" applyFont="1" fillId="0" applyFill="1" borderId="0" applyBorder="1" xfId="4" applyProtection="1"/>
    <xf numFmtId="0" applyNumberFormat="1" fontId="1" applyFont="1" fillId="0" applyFill="1" borderId="0" applyBorder="1" xfId="5" applyProtection="1"/>
    <xf numFmtId="0" applyNumberFormat="1" fontId="0" applyFont="1" fillId="0" applyFill="1" borderId="0" applyBorder="1" xfId="4" applyProtection="1"/>
    <xf numFmtId="0" applyNumberFormat="1" fontId="7" applyFont="1" fillId="2" applyFill="1" borderId="0" applyBorder="1" xfId="4" applyProtection="1" applyAlignment="1">
      <alignment horizontal="center" vertical="center"/>
    </xf>
    <xf numFmtId="0" applyNumberFormat="1" fontId="6" applyFont="1" fillId="2" applyFill="1" borderId="0" applyBorder="1" xfId="4" applyProtection="1" applyAlignment="1">
      <alignment vertical="center"/>
    </xf>
    <xf numFmtId="0" applyNumberFormat="1" fontId="6" applyFont="1" fillId="0" applyFill="1" borderId="0" applyBorder="1" xfId="4" applyProtection="1" applyAlignment="1">
      <alignment vertical="center"/>
    </xf>
    <xf numFmtId="0" applyNumberFormat="1" fontId="10" applyFont="1" fillId="2" applyFill="1" borderId="0" applyBorder="1" xfId="4" applyProtection="1" applyAlignment="1">
      <alignment horizontal="center" vertical="center"/>
    </xf>
    <xf numFmtId="44" applyNumberFormat="1" fontId="3" applyFont="1" fillId="2" applyFill="1" borderId="1" applyBorder="1" xfId="0" quotePrefix="1" applyProtection="1" applyAlignment="1">
      <alignment horizontal="right" vertical="center"/>
    </xf>
    <xf numFmtId="0" applyNumberFormat="1" fontId="7" applyFont="1" fillId="0" applyFill="1" borderId="0" applyBorder="1" xfId="4" applyProtection="1" applyAlignment="1">
      <alignment horizontal="center" vertical="center"/>
    </xf>
    <xf numFmtId="0" applyNumberFormat="1" fontId="8" applyFont="1" fillId="2" applyFill="1" borderId="0" applyBorder="1" xfId="4" applyProtection="1" applyAlignment="1">
      <alignment vertical="center"/>
    </xf>
    <xf numFmtId="0" applyNumberFormat="1" fontId="8" applyFont="1" fillId="0" applyFill="1" borderId="0" applyBorder="1" xfId="4" applyProtection="1" applyAlignment="1">
      <alignment vertical="center"/>
    </xf>
    <xf numFmtId="0" applyNumberFormat="1" fontId="17" applyFont="1" fillId="2" applyFill="1" borderId="0" applyBorder="1" xfId="4" applyProtection="1" applyAlignment="1">
      <alignment vertical="center"/>
    </xf>
    <xf numFmtId="0" applyNumberFormat="1" fontId="2" applyFont="1" fillId="2" applyFill="1" borderId="0" applyBorder="1" xfId="4" applyProtection="1" applyAlignment="1">
      <alignment vertical="center"/>
    </xf>
    <xf numFmtId="165" applyNumberFormat="1" fontId="2" applyFont="1" fillId="5" applyFill="1" borderId="5" applyBorder="1" xfId="0" applyAlignment="1">
      <alignment horizontal="right" vertical="center"/>
      <protection locked="0"/>
    </xf>
    <xf numFmtId="0" applyNumberFormat="1" fontId="4" applyFont="1" fillId="2" applyFill="1" borderId="6" applyBorder="1" xfId="4" applyProtection="1" applyAlignment="1">
      <alignment horizontal="left" vertical="center"/>
    </xf>
    <xf numFmtId="0" applyNumberFormat="1" fontId="2" applyFont="1" fillId="2" applyFill="1" borderId="0" applyBorder="1" xfId="4" applyProtection="1" applyAlignment="1">
      <alignment vertical="center"/>
    </xf>
    <xf numFmtId="44" applyNumberFormat="1" fontId="2" applyFont="1" fillId="2" applyFill="1" borderId="0" applyBorder="1" xfId="4" applyProtection="1" applyAlignment="1">
      <alignment vertical="center"/>
    </xf>
    <xf numFmtId="0" applyNumberFormat="1" fontId="13" applyFont="1" fillId="2" applyFill="1" borderId="7" applyBorder="1" xfId="4" applyProtection="1" applyAlignment="1">
      <alignment horizontal="left" vertical="center"/>
    </xf>
    <xf numFmtId="44" applyNumberFormat="1" fontId="3" applyFont="1" fillId="5" applyFill="1" borderId="1" applyBorder="1" xfId="0" applyAlignment="1">
      <alignment horizontal="right" vertical="center"/>
      <protection locked="0"/>
    </xf>
    <xf numFmtId="44" applyNumberFormat="1" fontId="3" applyFont="1" fillId="5" applyFill="1" borderId="9" applyBorder="1" xfId="0" applyAlignment="1">
      <alignment horizontal="right" vertical="center"/>
      <protection locked="0"/>
    </xf>
    <xf numFmtId="0" applyNumberFormat="1" fontId="3" applyFont="1" fillId="2" applyFill="1" borderId="10" applyBorder="1" xfId="4" applyProtection="1" applyAlignment="1">
      <alignment horizontal="right" vertical="center"/>
    </xf>
    <xf numFmtId="0" applyNumberFormat="1" fontId="3" applyFont="1" fillId="2" applyFill="1" borderId="10" applyBorder="1" xfId="4" applyProtection="1" applyAlignment="1">
      <alignment horizontal="left" vertical="center"/>
    </xf>
    <xf numFmtId="44" applyNumberFormat="1" fontId="3" applyFont="1" fillId="2" applyFill="1" borderId="11" applyBorder="1" xfId="0" applyProtection="1" applyAlignment="1">
      <alignment horizontal="right" vertical="center"/>
    </xf>
    <xf numFmtId="0" applyNumberFormat="1" fontId="3" applyFont="1" fillId="2" applyFill="1" borderId="13" applyBorder="1" xfId="4" applyProtection="1" applyAlignment="1">
      <alignment horizontal="right" vertical="center"/>
    </xf>
    <xf numFmtId="0" applyNumberFormat="1" fontId="3" applyFont="1" fillId="2" applyFill="1" borderId="14" applyBorder="1" xfId="4" applyProtection="1" applyAlignment="1">
      <alignment horizontal="left" vertical="center"/>
    </xf>
    <xf numFmtId="10" applyNumberFormat="1" fontId="3" applyFont="1" fillId="5" applyFill="1" borderId="8" applyBorder="1" xfId="3" applyAlignment="1">
      <alignment horizontal="right" vertical="center"/>
      <protection locked="0"/>
    </xf>
    <xf numFmtId="0" applyNumberFormat="1" fontId="3" applyFont="1" fillId="2" applyFill="1" borderId="13" applyBorder="1" xfId="4" applyProtection="1" applyAlignment="1">
      <alignment horizontal="left" vertical="center"/>
    </xf>
    <xf numFmtId="9" applyNumberFormat="1" fontId="3" applyFont="1" fillId="2" applyFill="1" borderId="14" applyBorder="1" xfId="3" applyProtection="1" applyAlignment="1">
      <alignment horizontal="right" vertical="center"/>
    </xf>
    <xf numFmtId="1" applyNumberFormat="1" fontId="3" applyFont="1" fillId="5" applyFill="1" borderId="8" applyBorder="1" xfId="3" applyAlignment="1">
      <alignment horizontal="right" vertical="center"/>
      <protection locked="0"/>
    </xf>
    <xf numFmtId="0" applyNumberFormat="1" fontId="3" applyFont="1" fillId="2" applyFill="1" borderId="8" applyBorder="1" xfId="4" applyProtection="1" applyAlignment="1">
      <alignment horizontal="left" vertical="center"/>
    </xf>
    <xf numFmtId="9" applyNumberFormat="1" fontId="3" applyFont="1" fillId="2" applyFill="1" borderId="11" applyBorder="1" xfId="3" applyProtection="1" applyAlignment="1">
      <alignment horizontal="right" vertical="center"/>
    </xf>
    <xf numFmtId="4" applyNumberFormat="1" fontId="2" applyFont="1" fillId="2" applyFill="1" borderId="0" applyBorder="1" xfId="4" applyProtection="1" applyAlignment="1">
      <alignment vertical="center"/>
    </xf>
    <xf numFmtId="4" applyNumberFormat="1" fontId="2" applyFont="1" fillId="2" applyFill="1" borderId="0" applyBorder="1" xfId="4" applyProtection="1" applyAlignment="1">
      <alignment horizontal="right" vertical="center"/>
    </xf>
    <xf numFmtId="0" applyNumberFormat="1" fontId="4" applyFont="1" fillId="2" applyFill="1" borderId="0" applyBorder="1" xfId="4" applyProtection="1" applyAlignment="1">
      <alignment horizontal="left" vertical="center"/>
    </xf>
    <xf numFmtId="0" applyNumberFormat="1" fontId="4" applyFont="1" fillId="2" applyFill="1" borderId="0" applyBorder="1" xfId="4" applyProtection="1" applyAlignment="1">
      <alignment horizontal="right" vertical="center"/>
    </xf>
    <xf numFmtId="0" applyNumberFormat="1" fontId="4" applyFont="1" fillId="2" applyFill="1" borderId="0" applyBorder="1" xfId="4" applyProtection="1" applyAlignment="1">
      <alignment vertical="center"/>
    </xf>
    <xf numFmtId="0" applyNumberFormat="1" fontId="4" applyFont="1" fillId="2" applyFill="1" borderId="0" applyBorder="1" xfId="4" applyProtection="1" applyAlignment="1">
      <alignment vertical="center"/>
    </xf>
    <xf numFmtId="44" applyNumberFormat="1" fontId="4" applyFont="1" fillId="5" applyFill="1" borderId="8" applyBorder="1" xfId="0" quotePrefix="1" applyProtection="1" applyAlignment="1">
      <alignment horizontal="right" vertical="center"/>
    </xf>
    <xf numFmtId="0" applyNumberFormat="1" fontId="4" applyFont="1" fillId="2" applyFill="1" borderId="0" applyBorder="1" xfId="4" quotePrefix="1" applyProtection="1" applyAlignment="1">
      <alignment vertical="center"/>
    </xf>
    <xf numFmtId="0" applyNumberFormat="1" fontId="2" applyFont="1" fillId="0" applyFill="1" borderId="0" applyBorder="1" xfId="4" applyProtection="1" applyAlignment="1">
      <alignment vertical="center"/>
    </xf>
    <xf numFmtId="0" applyNumberFormat="1" fontId="5" applyFont="1" fillId="2" applyFill="1" borderId="0" applyBorder="1" xfId="4" applyProtection="1" applyAlignment="1">
      <alignment vertical="center"/>
    </xf>
    <xf numFmtId="14" applyNumberFormat="1" fontId="2" applyFont="1" fillId="2" applyFill="1" borderId="0" applyBorder="1" xfId="4" applyProtection="1" applyAlignment="1">
      <alignment vertical="center"/>
    </xf>
    <xf numFmtId="0" applyNumberFormat="1" fontId="7" applyFont="1" fillId="2" applyFill="1" borderId="10" applyBorder="1" xfId="4" applyProtection="1" applyAlignment="1">
      <alignment horizontal="center" vertical="center"/>
    </xf>
    <xf numFmtId="0" applyNumberFormat="1" fontId="2" applyFont="1" fillId="2" applyFill="1" borderId="10" applyBorder="1" xfId="4" applyProtection="1" applyAlignment="1">
      <alignment vertical="center"/>
    </xf>
    <xf numFmtId="14" applyNumberFormat="1" fontId="2" applyFont="1" fillId="2" applyFill="1" borderId="10" applyBorder="1" xfId="4" applyProtection="1" applyAlignment="1">
      <alignment vertical="center"/>
    </xf>
    <xf numFmtId="0" applyNumberFormat="1" fontId="22" applyFont="1" fillId="2" applyFill="1" borderId="0" applyBorder="1" xfId="4" applyProtection="1" applyAlignment="1">
      <alignment horizontal="left" vertical="center"/>
    </xf>
    <xf numFmtId="0" applyNumberFormat="1" fontId="7" applyFont="1" fillId="2" applyFill="1" borderId="0" applyBorder="1" xfId="4" applyProtection="1" applyAlignment="1">
      <alignment horizontal="center" vertical="center"/>
    </xf>
    <xf numFmtId="14" applyNumberFormat="1" fontId="2" applyFont="1" fillId="2" applyFill="1" borderId="0" applyBorder="1" xfId="4" applyProtection="1" applyAlignment="1">
      <alignment vertical="center"/>
    </xf>
    <xf numFmtId="0" applyNumberFormat="1" fontId="6" applyFont="1" fillId="2" applyFill="1" borderId="0" applyBorder="1" xfId="4" applyProtection="1" applyAlignment="1">
      <alignment vertical="center"/>
    </xf>
    <xf numFmtId="166" applyNumberFormat="1" fontId="3" applyFont="1" fillId="2" applyFill="1" borderId="1" applyBorder="1" xfId="4" quotePrefix="1" applyProtection="1" applyAlignment="1">
      <alignment horizontal="left" vertical="center"/>
    </xf>
    <xf numFmtId="0" applyNumberFormat="1" fontId="2" applyFont="1" fillId="2" applyFill="1" borderId="17" applyBorder="1" xfId="4" applyProtection="1" applyAlignment="1">
      <alignment vertical="center"/>
    </xf>
    <xf numFmtId="0" applyNumberFormat="1" fontId="2" applyFont="1" fillId="2" applyFill="1" borderId="1" applyBorder="1" xfId="4" applyProtection="1" applyAlignment="1">
      <alignment vertical="center"/>
    </xf>
    <xf numFmtId="0" applyNumberFormat="1" fontId="2" applyFont="1" fillId="2" applyFill="1" borderId="16" applyBorder="1" xfId="4" applyProtection="1" applyAlignment="1">
      <alignment horizontal="left" vertical="center"/>
    </xf>
    <xf numFmtId="0" applyNumberFormat="1" fontId="17" applyFont="1" fillId="2" applyFill="1" borderId="0" applyBorder="1" xfId="4" applyProtection="1" applyAlignment="1">
      <alignment horizontal="left" vertical="center"/>
    </xf>
    <xf numFmtId="0" applyNumberFormat="1" fontId="6" applyFont="1" fillId="2" applyFill="1" borderId="0" applyBorder="1" xfId="4" applyProtection="1" applyAlignment="1">
      <alignment horizontal="left" vertical="top"/>
    </xf>
    <xf numFmtId="0" applyNumberFormat="1" fontId="4" applyFont="1" fillId="2" applyFill="1" borderId="11" applyBorder="1" xfId="4" applyProtection="1" applyAlignment="1">
      <alignment horizontal="left" vertical="center"/>
    </xf>
    <xf numFmtId="0" applyNumberFormat="1" fontId="9" applyFont="1" fillId="4" applyFill="1" borderId="18" applyBorder="1" xfId="4" applyProtection="1" applyAlignment="1">
      <alignment horizontal="left" vertical="center"/>
    </xf>
    <xf numFmtId="0" applyNumberFormat="1" fontId="13" applyFont="1" fillId="2" applyFill="1" borderId="19" applyBorder="1" xfId="4" applyProtection="1" applyAlignment="1">
      <alignment horizontal="left" vertical="center"/>
    </xf>
    <xf numFmtId="0" applyNumberFormat="1" fontId="2" applyFont="1" fillId="2" applyFill="1" borderId="20" applyBorder="1" xfId="4" applyProtection="1" applyAlignment="1">
      <alignment horizontal="left" vertical="center"/>
    </xf>
    <xf numFmtId="44" applyNumberFormat="1" fontId="3" applyFont="1" fillId="6" applyFill="1" borderId="1" applyBorder="1" xfId="0" applyAlignment="1">
      <alignment horizontal="right" vertical="center"/>
      <protection locked="0"/>
    </xf>
    <xf numFmtId="44" applyNumberFormat="1" fontId="21" applyFont="1" fillId="7" applyFill="1" borderId="1" applyBorder="1" xfId="0" applyProtection="1" applyAlignment="1">
      <alignment horizontal="right" vertical="center"/>
    </xf>
    <xf numFmtId="0" applyNumberFormat="1" fontId="3" applyFont="1" fillId="5" applyFill="1" borderId="21" applyBorder="1" xfId="4" applyAlignment="1">
      <alignment horizontal="left" vertical="center"/>
      <protection locked="0"/>
    </xf>
    <xf numFmtId="0" applyNumberFormat="1" fontId="2" applyFont="1" fillId="2" applyFill="1" borderId="22" applyBorder="1" xfId="4" applyProtection="1" applyAlignment="1">
      <alignment horizontal="left" vertical="center"/>
    </xf>
    <xf numFmtId="0" applyNumberFormat="1" fontId="3" applyFont="1" fillId="5" applyFill="1" borderId="23" applyBorder="1" xfId="4" applyAlignment="1">
      <alignment horizontal="left" vertical="center"/>
      <protection locked="0"/>
    </xf>
    <xf numFmtId="10" applyNumberFormat="1" fontId="3" applyFont="1" fillId="6" applyFill="1" borderId="8" applyBorder="1" xfId="3" applyAlignment="1">
      <alignment horizontal="left" vertical="center"/>
      <protection locked="0"/>
    </xf>
    <xf numFmtId="44" applyNumberFormat="1" fontId="21" applyFont="1" fillId="7" applyFill="1" borderId="9" applyBorder="1" xfId="0" applyProtection="1" applyAlignment="1">
      <alignment horizontal="right" vertical="center"/>
    </xf>
    <xf numFmtId="0" applyNumberFormat="1" fontId="3" applyFont="1" fillId="5" applyFill="1" borderId="25" applyBorder="1" xfId="4" applyAlignment="1">
      <alignment horizontal="left" vertical="center"/>
      <protection locked="0"/>
    </xf>
    <xf numFmtId="0" applyNumberFormat="1" fontId="2" applyFont="1" fillId="2" applyFill="1" borderId="28" applyBorder="1" xfId="4" applyProtection="1" applyAlignment="1">
      <alignment horizontal="left" vertical="center"/>
    </xf>
    <xf numFmtId="44" applyNumberFormat="1" fontId="21" applyFont="1" fillId="7" applyFill="1" borderId="6" applyBorder="1" xfId="0" applyProtection="1" applyAlignment="1">
      <alignment horizontal="right" vertical="center"/>
    </xf>
    <xf numFmtId="44" applyNumberFormat="1" fontId="3" applyFont="1" fillId="5" applyFill="1" borderId="8" applyBorder="1" xfId="0" applyAlignment="1">
      <alignment horizontal="right" vertical="center"/>
      <protection locked="0"/>
    </xf>
    <xf numFmtId="0" applyNumberFormat="1" fontId="6" applyFont="1" fillId="2" applyFill="1" borderId="26" applyBorder="1" xfId="4" applyProtection="1" applyAlignment="1">
      <alignment horizontal="left" vertical="center"/>
    </xf>
    <xf numFmtId="0" applyNumberFormat="1" fontId="6" applyFont="1" fillId="2" applyFill="1" borderId="28" applyBorder="1" xfId="4" applyProtection="1" applyAlignment="1">
      <alignment horizontal="left" vertical="center"/>
    </xf>
    <xf numFmtId="0" applyNumberFormat="1" fontId="3" applyFont="1" fillId="2" applyFill="1" borderId="29" applyBorder="1" xfId="4" applyProtection="1" applyAlignment="1">
      <alignment horizontal="left" vertical="center"/>
    </xf>
    <xf numFmtId="0" applyNumberFormat="1" fontId="8" applyFont="1" fillId="2" applyFill="1" borderId="0" applyBorder="1" xfId="4" applyProtection="1" applyAlignment="1">
      <alignment vertical="center"/>
    </xf>
    <xf numFmtId="0" applyNumberFormat="1" fontId="8" applyFont="1" fillId="2" applyFill="1" borderId="0" applyBorder="1" xfId="4" applyProtection="1" applyAlignment="1">
      <alignment horizontal="left" vertical="center"/>
    </xf>
    <xf numFmtId="0" applyNumberFormat="1" fontId="25" applyFont="1" fillId="2" applyFill="1" borderId="0" applyBorder="1" xfId="4" applyProtection="1" applyAlignment="1">
      <alignment vertical="center"/>
    </xf>
    <xf numFmtId="0" applyNumberFormat="1" fontId="8" applyFont="1" fillId="8" applyFill="1" borderId="0" applyBorder="1" xfId="4" applyProtection="1" applyAlignment="1">
      <alignment vertical="center"/>
    </xf>
    <xf numFmtId="0" applyNumberFormat="1" fontId="6" applyFont="1" fillId="8" applyFill="1" borderId="0" applyBorder="1" xfId="4" applyProtection="1" applyAlignment="1">
      <alignment vertical="center"/>
    </xf>
    <xf numFmtId="0" applyNumberFormat="1" fontId="18" applyFont="1" fillId="2" applyFill="1" borderId="22" applyBorder="1" xfId="4" applyProtection="1" applyAlignment="1">
      <alignment horizontal="left" vertical="center"/>
    </xf>
    <xf numFmtId="0" applyNumberFormat="1" fontId="2" applyFont="1" fillId="2" applyFill="1" borderId="22" applyBorder="1" xfId="4" applyProtection="1" applyAlignment="1">
      <alignment horizontal="left" vertical="center" indent="1"/>
    </xf>
    <xf numFmtId="0" applyNumberFormat="1" fontId="26" applyFont="1" fillId="2" applyFill="1" borderId="22" applyBorder="1" xfId="4" applyProtection="1" applyAlignment="1">
      <alignment horizontal="left" vertical="center" indent="1"/>
    </xf>
    <xf numFmtId="166" applyNumberFormat="1" fontId="3" applyFont="1" fillId="2" applyFill="1" borderId="9" applyBorder="1" xfId="4" quotePrefix="1" applyProtection="1" applyAlignment="1">
      <alignment horizontal="left" vertical="center"/>
    </xf>
    <xf numFmtId="0" applyNumberFormat="1" fontId="7" applyFont="1" fillId="2" applyFill="1" borderId="0" applyBorder="1" xfId="5" applyProtection="1" applyAlignment="1">
      <alignment horizontal="center" vertical="center"/>
    </xf>
    <xf numFmtId="0" applyNumberFormat="1" fontId="2" applyFont="1" fillId="2" applyFill="1" borderId="0" applyBorder="1" xfId="5" applyProtection="1" applyAlignment="1">
      <alignment vertical="center"/>
    </xf>
    <xf numFmtId="0" applyNumberFormat="1" fontId="11" applyFont="1" fillId="0" applyFill="1" borderId="0" applyBorder="1" xfId="5" applyProtection="1" applyAlignment="1">
      <alignment vertical="center"/>
    </xf>
    <xf numFmtId="0" applyNumberFormat="1" fontId="6" applyFont="1" fillId="2" applyFill="1" borderId="0" applyBorder="1" xfId="5" applyProtection="1" applyAlignment="1">
      <alignment vertical="center"/>
    </xf>
    <xf numFmtId="0" applyNumberFormat="1" fontId="12" applyFont="1" fillId="2" applyFill="1" borderId="2" applyBorder="1" xfId="5" applyProtection="1" applyAlignment="1">
      <alignment vertical="center"/>
    </xf>
    <xf numFmtId="0" applyNumberFormat="1" fontId="4" applyFont="1" fillId="2" applyFill="1" borderId="3" applyBorder="1" xfId="5" applyProtection="1" applyAlignment="1">
      <alignment vertical="center"/>
    </xf>
    <xf numFmtId="0" applyNumberFormat="1" fontId="14" applyFont="1" fillId="3" applyFill="1" borderId="0" applyBorder="1" xfId="5" applyProtection="1" applyAlignment="1">
      <alignment vertical="center"/>
    </xf>
    <xf numFmtId="0" applyNumberFormat="1" fontId="5" applyFont="1" fillId="2" applyFill="1" borderId="0" applyBorder="1" xfId="5" applyProtection="1" applyAlignment="1">
      <alignment vertical="center"/>
    </xf>
    <xf numFmtId="0" applyNumberFormat="1" fontId="4" applyFont="1" fillId="2" applyFill="1" borderId="4" applyBorder="1" xfId="5" applyProtection="1" applyAlignment="1">
      <alignment horizontal="left" vertical="center"/>
    </xf>
    <xf numFmtId="0" applyNumberFormat="1" fontId="11" applyFont="1" fillId="3" applyFill="1" borderId="0" applyBorder="1" xfId="5" applyProtection="1" applyAlignment="1">
      <alignment vertical="center"/>
    </xf>
    <xf numFmtId="0" applyNumberFormat="1" fontId="2" applyFont="1" fillId="2" applyFill="1" borderId="16" applyBorder="1" xfId="5" applyProtection="1" applyAlignment="1">
      <alignment vertical="center"/>
    </xf>
    <xf numFmtId="0" applyNumberFormat="1" fontId="2" applyFont="1" fillId="2" applyFill="1" borderId="17" applyBorder="1" xfId="5" applyProtection="1" applyAlignment="1">
      <alignment vertical="center"/>
    </xf>
    <xf numFmtId="0" applyNumberFormat="1" fontId="4" applyFont="1" fillId="2" applyFill="1" borderId="6" applyBorder="1" xfId="5" applyProtection="1" applyAlignment="1">
      <alignment horizontal="left" vertical="center"/>
    </xf>
    <xf numFmtId="0" applyNumberFormat="1" fontId="4" applyFont="1" fillId="2" applyFill="1" borderId="6" applyBorder="1" xfId="5" applyProtection="1" applyAlignment="1">
      <alignment horizontal="left" vertical="center" wrapText="1"/>
    </xf>
    <xf numFmtId="0" applyNumberFormat="1" fontId="2" applyFont="1" fillId="2" applyFill="1" borderId="1" applyBorder="1" xfId="5" applyProtection="1" applyAlignment="1">
      <alignment vertical="center"/>
    </xf>
    <xf numFmtId="0" applyNumberFormat="1" fontId="3" applyFont="1" fillId="2" applyFill="1" borderId="8" applyBorder="1" xfId="5" applyProtection="1" applyAlignment="1">
      <alignment horizontal="left" vertical="center"/>
    </xf>
    <xf numFmtId="0" applyNumberFormat="1" fontId="3" applyFont="1" fillId="5" applyFill="1" borderId="8" applyBorder="1" xfId="5" applyAlignment="1">
      <alignment horizontal="left" vertical="center"/>
      <protection locked="0"/>
    </xf>
    <xf numFmtId="44" applyNumberFormat="1" fontId="2" applyFont="1" fillId="2" applyFill="1" borderId="0" applyBorder="1" xfId="5" applyProtection="1" applyAlignment="1">
      <alignment vertical="center"/>
    </xf>
    <xf numFmtId="0" applyNumberFormat="1" fontId="10" applyFont="1" fillId="2" applyFill="1" borderId="0" applyBorder="1" xfId="5" applyProtection="1" applyAlignment="1">
      <alignment horizontal="center" vertical="center"/>
    </xf>
    <xf numFmtId="0" applyNumberFormat="1" fontId="9" applyFont="1" fillId="4" applyFill="1" borderId="18" applyBorder="1" xfId="5" applyProtection="1" applyAlignment="1">
      <alignment horizontal="left" vertical="center"/>
    </xf>
    <xf numFmtId="0" applyNumberFormat="1" fontId="13" applyFont="1" fillId="2" applyFill="1" borderId="7" applyBorder="1" xfId="5" applyProtection="1" applyAlignment="1">
      <alignment horizontal="left" vertical="center"/>
    </xf>
    <xf numFmtId="0" applyNumberFormat="1" fontId="13" applyFont="1" fillId="2" applyFill="1" borderId="19" applyBorder="1" xfId="5" applyProtection="1" applyAlignment="1">
      <alignment horizontal="left" vertical="center"/>
    </xf>
    <xf numFmtId="0" applyNumberFormat="1" fontId="2" applyFont="1" fillId="2" applyFill="1" borderId="20" applyBorder="1" xfId="5" applyProtection="1" applyAlignment="1">
      <alignment horizontal="left" vertical="center"/>
    </xf>
    <xf numFmtId="166" applyNumberFormat="1" fontId="3" applyFont="1" fillId="5" applyFill="1" borderId="1" applyBorder="1" xfId="5" applyAlignment="1">
      <alignment horizontal="right" vertical="center"/>
      <protection locked="0"/>
    </xf>
    <xf numFmtId="0" applyNumberFormat="1" fontId="3" applyFont="1" fillId="5" applyFill="1" borderId="1" applyBorder="1" xfId="5" applyAlignment="1">
      <alignment horizontal="left" vertical="center"/>
      <protection locked="0"/>
    </xf>
    <xf numFmtId="0" applyNumberFormat="1" fontId="2" applyFont="1" fillId="2" applyFill="1" borderId="22" applyBorder="1" xfId="5" applyProtection="1" applyAlignment="1">
      <alignment horizontal="left" vertical="center"/>
    </xf>
    <xf numFmtId="0" applyNumberFormat="1" fontId="3" applyFont="1" fillId="5" applyFill="1" borderId="23" applyBorder="1" xfId="5" applyAlignment="1">
      <alignment horizontal="left" vertical="center"/>
      <protection locked="0"/>
    </xf>
    <xf numFmtId="0" applyNumberFormat="1" fontId="2" applyFont="1" fillId="2" applyFill="1" borderId="24" applyBorder="1" xfId="5" applyProtection="1" applyAlignment="1">
      <alignment horizontal="left" vertical="center"/>
    </xf>
    <xf numFmtId="166" applyNumberFormat="1" fontId="3" applyFont="1" fillId="5" applyFill="1" borderId="9" applyBorder="1" xfId="5" applyAlignment="1">
      <alignment horizontal="right" vertical="center"/>
      <protection locked="0"/>
    </xf>
    <xf numFmtId="0" applyNumberFormat="1" fontId="3" applyFont="1" fillId="5" applyFill="1" borderId="9" applyBorder="1" xfId="5" applyAlignment="1">
      <alignment horizontal="left" vertical="center"/>
      <protection locked="0"/>
    </xf>
    <xf numFmtId="0" applyNumberFormat="1" fontId="3" applyFont="1" fillId="5" applyFill="1" borderId="25" applyBorder="1" xfId="5" applyAlignment="1">
      <alignment horizontal="left" vertical="center"/>
      <protection locked="0"/>
    </xf>
    <xf numFmtId="0" applyNumberFormat="1" fontId="16" applyFont="1" fillId="3" applyFill="1" borderId="0" applyBorder="1" xfId="5" applyProtection="1" applyAlignment="1">
      <alignment vertical="center"/>
    </xf>
    <xf numFmtId="0" applyNumberFormat="1" fontId="2" applyFont="1" fillId="2" applyFill="1" borderId="26" applyBorder="1" xfId="5" applyProtection="1" applyAlignment="1">
      <alignment horizontal="left" vertical="center"/>
    </xf>
    <xf numFmtId="0" applyNumberFormat="1" fontId="3" applyFont="1" fillId="2" applyFill="1" borderId="10" applyBorder="1" xfId="5" applyProtection="1" applyAlignment="1">
      <alignment horizontal="right" vertical="center"/>
    </xf>
    <xf numFmtId="0" applyNumberFormat="1" fontId="3" applyFont="1" fillId="2" applyFill="1" borderId="10" applyBorder="1" xfId="5" applyProtection="1" applyAlignment="1">
      <alignment horizontal="left" vertical="center"/>
    </xf>
    <xf numFmtId="0" applyNumberFormat="1" fontId="2" applyFont="1" fillId="2" applyFill="1" borderId="27" applyBorder="1" xfId="5" applyProtection="1" applyAlignment="1">
      <alignment horizontal="left" vertical="center"/>
    </xf>
    <xf numFmtId="49" applyNumberFormat="1" fontId="15" applyFont="1" fillId="3" applyFill="1" borderId="0" applyBorder="1" xfId="5" applyProtection="1" applyAlignment="1">
      <alignment vertical="center"/>
    </xf>
    <xf numFmtId="0" applyNumberFormat="1" fontId="2" applyFont="1" fillId="2" applyFill="1" borderId="28" applyBorder="1" xfId="5" applyProtection="1" applyAlignment="1">
      <alignment horizontal="left" vertical="center"/>
    </xf>
    <xf numFmtId="0" applyNumberFormat="1" fontId="3" applyFont="1" fillId="2" applyFill="1" borderId="13" applyBorder="1" xfId="5" applyProtection="1" applyAlignment="1">
      <alignment horizontal="right" vertical="center"/>
    </xf>
    <xf numFmtId="0" applyNumberFormat="1" fontId="3" applyFont="1" fillId="2" applyFill="1" borderId="14" applyBorder="1" xfId="5" applyProtection="1" applyAlignment="1">
      <alignment horizontal="left" vertical="center"/>
    </xf>
    <xf numFmtId="0" applyNumberFormat="1" fontId="3" applyFont="1" fillId="2" applyFill="1" borderId="29" applyBorder="1" xfId="5" applyProtection="1" applyAlignment="1">
      <alignment horizontal="left" vertical="center"/>
    </xf>
    <xf numFmtId="0" applyNumberFormat="1" fontId="15" applyFont="1" fillId="3" applyFill="1" borderId="0" applyBorder="1" xfId="5" quotePrefix="1" applyProtection="1" applyAlignment="1">
      <alignment vertical="center"/>
    </xf>
    <xf numFmtId="0" applyNumberFormat="1" fontId="3" applyFont="1" fillId="2" applyFill="1" borderId="13" applyBorder="1" xfId="5" applyProtection="1" applyAlignment="1">
      <alignment horizontal="left" vertical="center"/>
    </xf>
    <xf numFmtId="0" applyNumberFormat="1" fontId="15" applyFont="1" fillId="3" applyFill="1" borderId="0" applyBorder="1" xfId="5" applyProtection="1" applyAlignment="1">
      <alignment vertical="center"/>
    </xf>
    <xf numFmtId="0" applyNumberFormat="1" fontId="2" applyFont="1" fillId="5" applyFill="1" borderId="22" applyBorder="1" xfId="5" applyAlignment="1">
      <alignment horizontal="left" vertical="center"/>
      <protection locked="0"/>
    </xf>
    <xf numFmtId="0" applyNumberFormat="1" fontId="2" applyFont="1" fillId="5" applyFill="1" borderId="24" applyBorder="1" xfId="5" applyAlignment="1">
      <alignment horizontal="left" vertical="center"/>
      <protection locked="0"/>
    </xf>
    <xf numFmtId="0" applyNumberFormat="1" fontId="3" applyFont="1" fillId="2" applyFill="1" borderId="21" applyBorder="1" xfId="5" applyProtection="1" applyAlignment="1">
      <alignment horizontal="left" vertical="center"/>
    </xf>
    <xf numFmtId="0" applyNumberFormat="1" fontId="3" applyFont="1" fillId="2" applyFill="1" borderId="23" applyBorder="1" xfId="5" applyProtection="1" applyAlignment="1">
      <alignment horizontal="left" vertical="center"/>
    </xf>
    <xf numFmtId="0" applyNumberFormat="1" fontId="2" applyFont="1" fillId="2" applyFill="1" borderId="32" applyBorder="1" xfId="5" applyProtection="1" applyAlignment="1">
      <alignment horizontal="left" vertical="center"/>
    </xf>
    <xf numFmtId="0" applyNumberFormat="1" fontId="6" applyFont="1" fillId="0" applyFill="1" borderId="0" applyBorder="1" xfId="5" applyProtection="1" applyAlignment="1">
      <alignment vertical="center"/>
    </xf>
    <xf numFmtId="0" applyNumberFormat="1" fontId="2" applyFont="1" fillId="2" applyFill="1" borderId="0" applyBorder="1" xfId="5" applyProtection="1" applyAlignment="1">
      <alignment vertical="center"/>
    </xf>
    <xf numFmtId="4" applyNumberFormat="1" fontId="2" applyFont="1" fillId="2" applyFill="1" borderId="0" applyBorder="1" xfId="5" applyProtection="1" applyAlignment="1">
      <alignment vertical="center"/>
    </xf>
    <xf numFmtId="4" applyNumberFormat="1" fontId="2" applyFont="1" fillId="2" applyFill="1" borderId="0" applyBorder="1" xfId="5" applyProtection="1" applyAlignment="1">
      <alignment horizontal="right" vertical="center"/>
    </xf>
    <xf numFmtId="0" applyNumberFormat="1" fontId="11" applyFont="1" fillId="2" applyFill="1" borderId="0" applyBorder="1" xfId="5" applyProtection="1" applyAlignment="1">
      <alignment vertical="center"/>
    </xf>
    <xf numFmtId="2" applyNumberFormat="1" fontId="6" applyFont="1" fillId="2" applyFill="1" borderId="0" applyBorder="1" xfId="5" applyProtection="1" applyAlignment="1">
      <alignment vertical="center"/>
    </xf>
    <xf numFmtId="0" applyNumberFormat="1" fontId="8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applyProtection="1" applyAlignment="1">
      <alignment horizontal="left" vertical="center"/>
    </xf>
    <xf numFmtId="0" applyNumberFormat="1" fontId="4" applyFont="1" fillId="2" applyFill="1" borderId="0" applyBorder="1" xfId="5" applyProtection="1" applyAlignment="1">
      <alignment horizontal="right" vertical="center"/>
    </xf>
    <xf numFmtId="0" applyNumberFormat="1" fontId="4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applyProtection="1" applyAlignment="1">
      <alignment vertical="center"/>
    </xf>
    <xf numFmtId="0" applyNumberFormat="1" fontId="8" applyFont="1" fillId="0" applyFill="1" borderId="0" applyBorder="1" xfId="5" applyProtection="1" applyAlignment="1">
      <alignment vertical="center"/>
    </xf>
    <xf numFmtId="0" applyNumberFormat="1" fontId="17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quotePrefix="1" applyProtection="1" applyAlignment="1">
      <alignment vertical="center"/>
    </xf>
    <xf numFmtId="0" applyNumberFormat="1" fontId="7" applyFont="1" fillId="2" applyFill="1" borderId="10" applyBorder="1" xfId="5" applyProtection="1" applyAlignment="1">
      <alignment horizontal="center" vertical="center"/>
    </xf>
    <xf numFmtId="0" applyNumberFormat="1" fontId="2" applyFont="1" fillId="2" applyFill="1" borderId="10" applyBorder="1" xfId="5" applyProtection="1" applyAlignment="1">
      <alignment vertical="center"/>
    </xf>
    <xf numFmtId="14" applyNumberFormat="1" fontId="2" applyFont="1" fillId="2" applyFill="1" borderId="10" applyBorder="1" xfId="5" applyProtection="1" applyAlignment="1">
      <alignment vertical="center"/>
    </xf>
    <xf numFmtId="0" applyNumberFormat="1" fontId="11" applyFont="1" fillId="2" applyFill="1" borderId="0" applyBorder="1" xfId="5" applyProtection="1" applyAlignment="1">
      <alignment vertical="center"/>
    </xf>
    <xf numFmtId="0" applyNumberFormat="1" fontId="7" applyFont="1" fillId="2" applyFill="1" borderId="0" applyBorder="1" xfId="5" applyProtection="1" applyAlignment="1">
      <alignment horizontal="center" vertical="center"/>
    </xf>
    <xf numFmtId="14" applyNumberFormat="1" fontId="2" applyFont="1" fillId="2" applyFill="1" borderId="0" applyBorder="1" xfId="5" applyProtection="1" applyAlignment="1">
      <alignment vertical="center"/>
    </xf>
    <xf numFmtId="0" applyNumberFormat="1" fontId="22" applyFont="1" fillId="2" applyFill="1" borderId="0" applyBorder="1" xfId="5" applyProtection="1" applyAlignment="1">
      <alignment horizontal="left" vertical="center"/>
    </xf>
    <xf numFmtId="14" applyNumberFormat="1" fontId="2" applyFont="1" fillId="2" applyFill="1" borderId="0" applyBorder="1" xfId="5" applyProtection="1" applyAlignment="1">
      <alignment vertical="center"/>
    </xf>
    <xf numFmtId="0" applyNumberFormat="1" fontId="2" applyFont="1" fillId="2" applyFill="1" borderId="8" applyBorder="1" xfId="5" applyProtection="1" applyAlignment="1">
      <alignment vertical="center"/>
    </xf>
    <xf numFmtId="0" applyNumberFormat="1" fontId="2" applyFont="1" fillId="0" applyFill="1" borderId="12" applyBorder="1" xfId="5" applyProtection="1" applyAlignment="1">
      <alignment vertical="center"/>
    </xf>
    <xf numFmtId="0" applyNumberFormat="1" fontId="2" applyFont="1" fillId="2" applyFill="1" borderId="13" applyBorder="1" xfId="5" applyProtection="1" applyAlignment="1">
      <alignment vertical="center"/>
    </xf>
    <xf numFmtId="14" applyNumberFormat="1" fontId="2" applyFont="1" fillId="2" applyFill="1" borderId="13" applyBorder="1" xfId="5" applyProtection="1" applyAlignment="1">
      <alignment vertical="center"/>
    </xf>
    <xf numFmtId="0" applyNumberFormat="1" fontId="2" applyFont="1" fillId="5" applyFill="1" borderId="8" applyBorder="1" xfId="5" applyProtection="1" applyAlignment="1">
      <alignment vertical="center"/>
    </xf>
    <xf numFmtId="0" applyNumberFormat="1" fontId="7" applyFont="1" fillId="0" applyFill="1" borderId="0" applyBorder="1" xfId="5" applyProtection="1" applyAlignment="1">
      <alignment horizontal="center" vertical="center"/>
    </xf>
    <xf numFmtId="0" applyNumberFormat="1" fontId="2" applyFont="1" fillId="0" applyFill="1" borderId="0" applyBorder="1" xfId="5" applyProtection="1" applyAlignment="1">
      <alignment vertical="center"/>
    </xf>
    <xf numFmtId="169" applyNumberFormat="1" fontId="19" applyFont="1" fillId="8" applyFill="1" borderId="31" applyBorder="1" xfId="0" applyProtection="1" applyAlignment="1">
      <alignment horizontal="right" vertical="center"/>
    </xf>
    <xf numFmtId="0" applyNumberFormat="1" fontId="28" applyFont="1" fillId="5" applyFill="1" borderId="21" applyBorder="1" xfId="5" applyAlignment="1">
      <alignment horizontal="left" vertical="center"/>
      <protection locked="0"/>
    </xf>
    <xf numFmtId="0" applyNumberFormat="1" fontId="2" applyFont="1" fillId="5" applyFill="1" borderId="12" applyBorder="1" xfId="5" applyAlignment="1">
      <alignment horizontal="left" vertical="center"/>
      <protection locked="0"/>
    </xf>
    <xf numFmtId="0" applyNumberFormat="1" fontId="2" applyFont="1" fillId="5" applyFill="1" borderId="13" applyBorder="1" xfId="5" applyAlignment="1">
      <alignment horizontal="left" vertical="center"/>
      <protection locked="0"/>
    </xf>
    <xf numFmtId="0" applyNumberFormat="1" fontId="2" applyFont="1" fillId="5" applyFill="1" borderId="14" applyBorder="1" xfId="5" applyAlignment="1">
      <alignment horizontal="left" vertical="center"/>
      <protection locked="0"/>
    </xf>
    <xf numFmtId="0" applyNumberFormat="1" fontId="4" applyFont="1" fillId="2" applyFill="1" borderId="2" applyBorder="1" xfId="4" applyProtection="1" applyAlignment="1">
      <alignment horizontal="left" vertical="center"/>
    </xf>
    <xf numFmtId="0" applyNumberFormat="1" fontId="4" applyFont="1" fillId="2" applyFill="1" borderId="3" applyBorder="1" xfId="4" applyProtection="1" applyAlignment="1">
      <alignment horizontal="left" vertical="center"/>
    </xf>
    <xf numFmtId="10" applyNumberFormat="1" fontId="3" applyFont="1" fillId="6" applyFill="1" borderId="8" applyBorder="1" xfId="2" applyAlignment="1">
      <alignment horizontal="left" vertical="center"/>
      <protection locked="0"/>
    </xf>
    <xf numFmtId="0" applyNumberFormat="1" fontId="2" applyFont="1" fillId="2" applyFill="1" borderId="24" applyBorder="1" xfId="4" applyProtection="1" applyAlignment="1">
      <alignment horizontal="left" vertical="center"/>
    </xf>
    <xf numFmtId="0" applyNumberFormat="1" fontId="3" applyFont="1" fillId="2" applyFill="1" borderId="9" applyBorder="1" xfId="4" applyProtection="1" applyAlignment="1">
      <alignment horizontal="left" vertical="center"/>
    </xf>
    <xf numFmtId="44" applyNumberFormat="1" fontId="3" applyFont="1" fillId="6" applyFill="1" borderId="9" applyBorder="1" xfId="0" applyAlignment="1">
      <alignment horizontal="right" vertical="center"/>
      <protection locked="0"/>
    </xf>
    <xf numFmtId="0" applyNumberFormat="1" fontId="2" applyFont="1" fillId="2" applyFill="1" borderId="26" applyBorder="1" xfId="4" applyProtection="1" applyAlignment="1">
      <alignment horizontal="left" vertical="center"/>
    </xf>
    <xf numFmtId="0" applyNumberFormat="1" fontId="2" applyFont="1" fillId="2" applyFill="1" borderId="27" applyBorder="1" xfId="4" applyProtection="1" applyAlignment="1">
      <alignment horizontal="left" vertical="center"/>
    </xf>
    <xf numFmtId="170" applyNumberFormat="1" fontId="3" applyFont="1" fillId="6" applyFill="1" borderId="8" applyBorder="1" xfId="3" applyAlignment="1">
      <alignment horizontal="right" vertical="center"/>
      <protection locked="0"/>
    </xf>
    <xf numFmtId="0" applyNumberFormat="1" fontId="29" applyFont="1" fillId="2" applyFill="1" borderId="29" applyBorder="1" xfId="4" applyProtection="1" applyAlignment="1">
      <alignment horizontal="left" vertical="center"/>
    </xf>
    <xf numFmtId="167" applyNumberFormat="1" fontId="19" applyFont="1" fillId="8" applyFill="1" borderId="34" applyBorder="1" xfId="0" applyProtection="1" applyAlignment="1">
      <alignment horizontal="right" vertical="center"/>
    </xf>
    <xf numFmtId="0" applyNumberFormat="1" fontId="2" applyFont="1" fillId="5" applyFill="1" borderId="22" applyBorder="1" xfId="4" applyProtection="1" applyAlignment="1">
      <alignment horizontal="left" vertical="center"/>
    </xf>
    <xf numFmtId="44" applyNumberFormat="1" fontId="3" applyFont="1" fillId="5" applyFill="1" borderId="35" applyBorder="1" xfId="0" applyAlignment="1">
      <alignment horizontal="right" vertical="center"/>
      <protection locked="0"/>
    </xf>
    <xf numFmtId="171" applyNumberFormat="1" fontId="19" applyFont="1" fillId="8" applyFill="1" borderId="34" applyBorder="1" xfId="0" applyProtection="1" applyAlignment="1">
      <alignment horizontal="right" vertical="center"/>
    </xf>
    <xf numFmtId="4" applyNumberFormat="1" fontId="29" applyFont="1" fillId="6" applyFill="1" borderId="9" applyBorder="1" xfId="3" applyAlignment="1">
      <alignment horizontal="center" vertical="center"/>
      <protection locked="0"/>
    </xf>
    <xf numFmtId="166" applyNumberFormat="1" fontId="3" applyFont="1" fillId="7" applyFill="1" borderId="1" applyBorder="1" xfId="4" quotePrefix="1" applyProtection="1" applyAlignment="1">
      <alignment horizontal="left" vertical="center"/>
    </xf>
    <xf numFmtId="0" applyNumberFormat="1" fontId="2" applyFont="1" fillId="2" applyFill="1" borderId="30" applyBorder="1" xfId="4" applyProtection="1" applyAlignment="1">
      <alignment horizontal="left" vertical="center"/>
    </xf>
    <xf numFmtId="0" applyNumberFormat="1" fontId="3" applyFont="1" fillId="2" applyFill="1" borderId="15" applyBorder="1" xfId="4" applyProtection="1" applyAlignment="1">
      <alignment horizontal="right" vertical="center"/>
    </xf>
    <xf numFmtId="44" applyNumberFormat="1" fontId="21" applyFont="1" fillId="7" applyFill="1" borderId="37" applyBorder="1" xfId="0" applyProtection="1" applyAlignment="1">
      <alignment horizontal="right" vertical="center"/>
    </xf>
    <xf numFmtId="0" applyNumberFormat="1" fontId="3" applyFont="1" fillId="2" applyFill="1" borderId="36" applyBorder="1" xfId="4" applyProtection="1" applyAlignment="1">
      <alignment horizontal="left" vertical="center"/>
    </xf>
    <xf numFmtId="10" applyNumberFormat="1" fontId="3" applyFont="1" fillId="5" applyFill="1" borderId="33" applyBorder="1" xfId="3" applyAlignment="1">
      <alignment horizontal="right" vertical="center"/>
      <protection locked="0"/>
    </xf>
    <xf numFmtId="0" applyNumberFormat="1" fontId="30" applyFont="1" fillId="2" applyFill="1" borderId="38" applyBorder="1" xfId="4" applyProtection="1" applyAlignment="1">
      <alignment horizontal="right" vertical="center"/>
    </xf>
    <xf numFmtId="16" applyNumberFormat="1" fontId="15" applyFont="1" fillId="3" applyFill="1" borderId="0" applyBorder="1" xfId="4" quotePrefix="1" applyProtection="1" applyAlignment="1">
      <alignment vertical="center"/>
    </xf>
    <xf numFmtId="168" applyNumberFormat="1" fontId="3" applyFont="1" fillId="7" applyFill="1" borderId="8" applyBorder="1" xfId="2" applyProtection="1" applyAlignment="1">
      <alignment horizontal="center" vertical="center"/>
    </xf>
    <xf numFmtId="164" applyNumberFormat="1" fontId="19" applyFont="1" fillId="2" applyFill="1" borderId="34" applyBorder="1" xfId="1" applyProtection="1" applyAlignment="1">
      <alignment horizontal="center" vertical="center"/>
    </xf>
    <xf numFmtId="0" applyNumberFormat="1" fontId="10" applyFont="1" fillId="8" applyFill="1" borderId="0" applyBorder="1" xfId="4" applyProtection="1" applyAlignment="1">
      <alignment horizontal="center" vertical="center"/>
    </xf>
    <xf numFmtId="0" applyNumberFormat="1" fontId="8" applyFont="1" fillId="8" applyFill="1" borderId="0" applyBorder="1" xfId="5" applyProtection="1" applyAlignment="1">
      <alignment vertical="center"/>
    </xf>
    <xf numFmtId="0" applyNumberFormat="1" fontId="4" applyFont="1" fillId="8" applyFill="1" borderId="0" applyBorder="1" xfId="4" applyProtection="1" applyAlignment="1">
      <alignment horizontal="right" vertical="center"/>
    </xf>
    <xf numFmtId="0" applyNumberFormat="1" fontId="4" applyFont="1" fillId="8" applyFill="1" borderId="0" applyBorder="1" xfId="4" applyProtection="1" applyAlignment="1">
      <alignment horizontal="left" vertical="center"/>
    </xf>
    <xf numFmtId="0" applyNumberFormat="1" fontId="4" applyFont="1" fillId="8" applyFill="1" borderId="0" applyBorder="1" xfId="4" applyProtection="1" applyAlignment="1">
      <alignment vertical="center"/>
    </xf>
    <xf numFmtId="0" applyNumberFormat="1" fontId="4" applyFont="1" fillId="8" applyFill="1" borderId="0" applyBorder="1" xfId="4" applyProtection="1" applyAlignment="1">
      <alignment vertical="center"/>
    </xf>
    <xf numFmtId="0" applyNumberFormat="1" fontId="17" applyFont="1" fillId="8" applyFill="1" borderId="0" applyBorder="1" xfId="4" applyProtection="1" applyAlignment="1">
      <alignment vertical="center"/>
    </xf>
    <xf numFmtId="0" applyNumberFormat="1" fontId="3" applyFont="1" fillId="5" applyFill="1" borderId="25" applyBorder="1" xfId="5" applyProtection="1" applyAlignment="1">
      <alignment horizontal="left" vertical="center"/>
    </xf>
    <xf numFmtId="172" applyNumberFormat="1" fontId="2" applyFont="1" fillId="5" applyFill="1" borderId="5" applyBorder="1" xfId="0" applyAlignment="1">
      <alignment horizontal="right" vertical="center"/>
      <protection locked="0"/>
    </xf>
    <xf numFmtId="166" applyNumberFormat="1" fontId="3" applyFont="1" fillId="2" applyFill="1" borderId="8" applyBorder="1" xfId="4" quotePrefix="1" applyProtection="1" applyAlignment="1">
      <alignment horizontal="left" vertical="center"/>
    </xf>
    <xf numFmtId="44" applyNumberFormat="1" fontId="3" applyFont="1" fillId="6" applyFill="1" borderId="8" applyBorder="1" xfId="0" applyAlignment="1">
      <alignment horizontal="right" vertical="center"/>
      <protection locked="0"/>
    </xf>
    <xf numFmtId="44" applyNumberFormat="1" fontId="21" applyFont="1" fillId="7" applyFill="1" borderId="8" applyBorder="1" xfId="0" applyProtection="1" applyAlignment="1">
      <alignment horizontal="right" vertical="center"/>
    </xf>
    <xf numFmtId="44" applyNumberFormat="1" fontId="21" applyFont="1" fillId="8" applyFill="1" borderId="8" applyBorder="1" xfId="0" applyProtection="1" applyAlignment="1">
      <alignment horizontal="right" vertical="center"/>
    </xf>
    <xf numFmtId="0" applyNumberFormat="1" fontId="3" applyFont="1" fillId="2" applyFill="1" borderId="8" applyBorder="1" xfId="4" applyProtection="1" applyAlignment="1">
      <alignment horizontal="right" vertical="center"/>
    </xf>
    <xf numFmtId="44" applyNumberFormat="1" fontId="3" applyFont="1" fillId="2" applyFill="1" borderId="8" applyBorder="1" xfId="0" applyProtection="1" applyAlignment="1">
      <alignment horizontal="right" vertical="center"/>
    </xf>
    <xf numFmtId="0" applyNumberFormat="1" fontId="9" applyFont="1" fillId="4" applyFill="1" borderId="39" applyBorder="1" xfId="4" applyProtection="1" applyAlignment="1">
      <alignment horizontal="left" vertical="center"/>
    </xf>
    <xf numFmtId="0" applyNumberFormat="1" fontId="13" applyFont="1" fillId="5" applyFill="1" borderId="22" applyBorder="1" xfId="4" applyAlignment="1">
      <alignment horizontal="left" vertical="center"/>
      <protection locked="0"/>
    </xf>
    <xf numFmtId="44" applyNumberFormat="1" fontId="21" applyFont="1" fillId="8" applyFill="1" borderId="23" applyBorder="1" xfId="0" applyProtection="1" applyAlignment="1">
      <alignment horizontal="right" vertical="center"/>
    </xf>
    <xf numFmtId="0" applyNumberFormat="1" fontId="2" applyFont="1" fillId="2" applyFill="1" borderId="22" applyBorder="1" xfId="4" applyProtection="1" applyAlignment="1">
      <alignment horizontal="left" vertical="center" wrapText="1" indent="1"/>
    </xf>
    <xf numFmtId="0" applyNumberFormat="1" fontId="27" applyFont="1" fillId="2" applyFill="1" borderId="22" applyBorder="1" xfId="4" applyProtection="1" applyAlignment="1">
      <alignment horizontal="left" vertical="center" indent="1"/>
    </xf>
    <xf numFmtId="0" applyNumberFormat="1" fontId="3" applyFont="1" fillId="5" applyFill="1" borderId="22" applyBorder="1" xfId="4" applyAlignment="1">
      <alignment horizontal="left" vertical="center"/>
      <protection locked="0"/>
    </xf>
    <xf numFmtId="0" applyNumberFormat="1" fontId="2" applyFont="1" fillId="2" applyFill="1" borderId="23" applyBorder="1" xfId="4" applyProtection="1" applyAlignment="1">
      <alignment horizontal="left" vertical="center"/>
    </xf>
    <xf numFmtId="0" applyNumberFormat="1" fontId="29" applyFont="1" fillId="2" applyFill="1" borderId="23" applyBorder="1" xfId="4" applyProtection="1" applyAlignment="1">
      <alignment horizontal="left" vertical="center"/>
    </xf>
    <xf numFmtId="0" applyNumberFormat="1" fontId="18" applyFont="1" fillId="2" applyFill="1" borderId="40" applyBorder="1" xfId="4" applyProtection="1" applyAlignment="1">
      <alignment horizontal="left" vertical="center"/>
    </xf>
    <xf numFmtId="0" applyNumberFormat="1" fontId="3" applyFont="1" fillId="2" applyFill="1" borderId="33" applyBorder="1" xfId="4" applyProtection="1" applyAlignment="1">
      <alignment horizontal="right" vertical="center"/>
    </xf>
    <xf numFmtId="0" applyNumberFormat="1" fontId="3" applyFont="1" fillId="2" applyFill="1" borderId="33" applyBorder="1" xfId="4" applyProtection="1" applyAlignment="1">
      <alignment horizontal="left" vertical="center"/>
    </xf>
    <xf numFmtId="9" applyNumberFormat="1" fontId="3" applyFont="1" fillId="2" applyFill="1" borderId="33" applyBorder="1" xfId="3" applyProtection="1" applyAlignment="1">
      <alignment horizontal="right" vertical="center"/>
    </xf>
    <xf numFmtId="44" applyNumberFormat="1" fontId="21" applyFont="1" fillId="7" applyFill="1" borderId="33" applyBorder="1" xfId="0" applyProtection="1" applyAlignment="1">
      <alignment horizontal="right" vertical="center"/>
    </xf>
    <xf numFmtId="167" applyNumberFormat="1" fontId="19" applyFont="1" fillId="8" applyFill="1" borderId="41" applyBorder="1" xfId="0" applyProtection="1" applyAlignment="1">
      <alignment horizontal="right" vertical="center"/>
    </xf>
    <xf numFmtId="170" applyNumberFormat="1" fontId="3" applyFont="1" fillId="6" applyFill="1" borderId="33" applyBorder="1" xfId="3" applyAlignment="1">
      <alignment horizontal="right" vertical="center"/>
      <protection locked="0"/>
    </xf>
    <xf numFmtId="173" applyNumberFormat="1" fontId="3" applyFont="1" fillId="6" applyFill="1" borderId="8" applyBorder="1" xfId="2" applyAlignment="1">
      <alignment horizontal="left" vertical="center"/>
      <protection locked="0"/>
    </xf>
    <xf numFmtId="173" applyNumberFormat="1" fontId="3" applyFont="1" fillId="6" applyFill="1" borderId="9" applyBorder="1" xfId="2" applyAlignment="1">
      <alignment horizontal="right" vertical="center"/>
      <protection locked="0"/>
    </xf>
    <xf numFmtId="0" applyNumberFormat="1" fontId="3" applyFont="1" fillId="6" applyFill="1" borderId="1" applyBorder="1" xfId="4" applyAlignment="1">
      <alignment horizontal="left" vertical="center"/>
      <protection locked="0"/>
    </xf>
    <xf numFmtId="0" applyNumberFormat="1" fontId="3" applyFont="1" fillId="6" applyFill="1" borderId="9" applyBorder="1" xfId="4" applyAlignment="1">
      <alignment horizontal="left" vertical="center"/>
      <protection locked="0"/>
    </xf>
    <xf numFmtId="0" applyNumberFormat="1" fontId="31" applyFont="1" fillId="3" applyFill="1" borderId="0" applyBorder="1" xfId="5" applyProtection="1" applyAlignment="1">
      <alignment vertical="center" wrapText="1"/>
    </xf>
    <xf numFmtId="49" applyNumberFormat="1" fontId="32" applyFont="1" fillId="3" applyFill="1" borderId="0" applyBorder="1" xfId="5" applyProtection="1" applyAlignment="1">
      <alignment vertical="center"/>
    </xf>
    <xf numFmtId="0" applyNumberFormat="1" fontId="32" applyFont="1" fillId="3" applyFill="1" borderId="0" applyBorder="1" xfId="5" quotePrefix="1" applyProtection="1" applyAlignment="1">
      <alignment vertical="center"/>
    </xf>
    <xf numFmtId="0" applyNumberFormat="1" fontId="32" applyFont="1" fillId="3" applyFill="1" borderId="0" applyBorder="1" xfId="5" applyProtection="1" applyAlignment="1">
      <alignment vertical="center"/>
    </xf>
    <xf numFmtId="0" applyNumberFormat="1" fontId="20" applyFont="1" fillId="2" applyFill="1" borderId="0" applyBorder="1" xfId="5" applyProtection="1" applyAlignment="1">
      <alignment horizontal="left" vertical="top" wrapText="1"/>
    </xf>
    <xf numFmtId="0" applyNumberFormat="1" fontId="20" applyFont="1" fillId="2" applyFill="1" borderId="0" applyBorder="1" xfId="5" applyProtection="1" applyAlignment="1">
      <alignment horizontal="left" vertical="top"/>
    </xf>
    <xf numFmtId="0" applyNumberFormat="1" fontId="20" applyFont="1" fillId="2" applyFill="1" borderId="5" applyBorder="1" xfId="5" applyProtection="1" applyAlignment="1">
      <alignment horizontal="left" vertical="top"/>
    </xf>
    <xf numFmtId="0" applyNumberFormat="1" fontId="18" applyFont="1" fillId="5" applyFill="1" borderId="12" applyBorder="1" xfId="5" applyAlignment="1">
      <alignment horizontal="left" vertical="center"/>
      <protection locked="0"/>
    </xf>
    <xf numFmtId="0" applyNumberFormat="1" fontId="18" applyFont="1" fillId="5" applyFill="1" borderId="13" applyBorder="1" xfId="5" applyAlignment="1">
      <alignment horizontal="left" vertical="center"/>
      <protection locked="0"/>
    </xf>
    <xf numFmtId="0" applyNumberFormat="1" fontId="18" applyFont="1" fillId="5" applyFill="1" borderId="14" applyBorder="1" xfId="5" applyAlignment="1">
      <alignment horizontal="left" vertical="center"/>
      <protection locked="0"/>
    </xf>
    <xf numFmtId="0" applyNumberFormat="1" fontId="2" applyFont="1" fillId="5" applyFill="1" borderId="12" applyBorder="1" xfId="5" applyAlignment="1">
      <alignment horizontal="left" vertical="center"/>
      <protection locked="0"/>
    </xf>
    <xf numFmtId="0" applyNumberFormat="1" fontId="2" applyFont="1" fillId="5" applyFill="1" borderId="13" applyBorder="1" xfId="5" applyAlignment="1">
      <alignment horizontal="left" vertical="center"/>
      <protection locked="0"/>
    </xf>
    <xf numFmtId="0" applyNumberFormat="1" fontId="2" applyFont="1" fillId="5" applyFill="1" borderId="14" applyBorder="1" xfId="5" applyAlignment="1">
      <alignment horizontal="left" vertical="center"/>
      <protection locked="0"/>
    </xf>
    <xf numFmtId="0" applyNumberFormat="1" fontId="3" applyFont="1" fillId="5" applyFill="1" borderId="12" applyBorder="1" xfId="5" applyAlignment="1">
      <alignment horizontal="left" vertical="center" wrapText="1"/>
      <protection locked="0"/>
    </xf>
    <xf numFmtId="0" applyNumberFormat="1" fontId="3" applyFont="1" fillId="5" applyFill="1" borderId="13" applyBorder="1" xfId="5" applyAlignment="1">
      <alignment horizontal="left" vertical="center" wrapText="1"/>
      <protection locked="0"/>
    </xf>
    <xf numFmtId="0" applyNumberFormat="1" fontId="3" applyFont="1" fillId="5" applyFill="1" borderId="14" applyBorder="1" xfId="5" applyAlignment="1">
      <alignment horizontal="left" vertical="center" wrapText="1"/>
      <protection locked="0"/>
    </xf>
    <xf numFmtId="0" applyNumberFormat="1" fontId="20" applyFont="1" fillId="2" applyFill="1" borderId="0" applyBorder="1" xfId="4" applyProtection="1" applyAlignment="1">
      <alignment horizontal="left" vertical="top" wrapText="1"/>
    </xf>
    <xf numFmtId="0" applyNumberFormat="1" fontId="20" applyFont="1" fillId="2" applyFill="1" borderId="0" applyBorder="1" xfId="4" applyProtection="1" applyAlignment="1">
      <alignment horizontal="left" vertical="top"/>
    </xf>
    <xf numFmtId="0" applyNumberFormat="1" fontId="20" applyFont="1" fillId="2" applyFill="1" borderId="0" applyBorder="1" xfId="4" applyProtection="1" applyAlignment="1">
      <alignment horizontal="left" vertical="top"/>
    </xf>
    <xf numFmtId="0" applyNumberFormat="1" fontId="24" applyFont="1" fillId="2" applyFill="1" borderId="0" applyBorder="1" xfId="4" applyProtection="1" applyAlignment="1">
      <alignment horizontal="right" vertical="center"/>
    </xf>
    <xf numFmtId="0" applyNumberFormat="1" fontId="24" applyFont="1" fillId="2" applyFill="1" borderId="10" applyBorder="1" xfId="4" applyProtection="1" applyAlignment="1">
      <alignment horizontal="right" vertical="center"/>
    </xf>
    <xf numFmtId="0" applyNumberFormat="1" fontId="18" applyFont="1" fillId="5" applyFill="1" borderId="13" applyBorder="1" xfId="4" applyAlignment="1">
      <alignment horizontal="left" vertical="center"/>
      <protection locked="0"/>
    </xf>
    <xf numFmtId="0" applyNumberFormat="1" fontId="18" applyFont="1" fillId="5" applyFill="1" borderId="14" applyBorder="1" xfId="4" applyAlignment="1">
      <alignment horizontal="left" vertical="center"/>
      <protection locked="0"/>
    </xf>
    <xf numFmtId="0" applyNumberFormat="1" fontId="2" applyFont="1" fillId="5" applyFill="1" borderId="14" applyBorder="1" xfId="4" applyAlignment="1">
      <alignment horizontal="left" vertical="center"/>
      <protection locked="0"/>
    </xf>
    <xf numFmtId="0" applyNumberFormat="1" fontId="2" applyFont="1" fillId="5" applyFill="1" borderId="8" applyBorder="1" xfId="4" applyAlignment="1">
      <alignment horizontal="left" vertical="center"/>
      <protection locked="0"/>
    </xf>
    <xf numFmtId="0" applyNumberFormat="1" fontId="3" applyFont="1" fillId="5" applyFill="1" borderId="12" applyBorder="1" xfId="4" applyAlignment="1">
      <alignment horizontal="left" vertical="center" wrapText="1"/>
      <protection locked="0"/>
    </xf>
    <xf numFmtId="0" applyNumberFormat="1" fontId="3" applyFont="1" fillId="5" applyFill="1" borderId="13" applyBorder="1" xfId="4" applyAlignment="1">
      <alignment horizontal="left" vertical="center" wrapText="1"/>
      <protection locked="0"/>
    </xf>
    <xf numFmtId="0" applyNumberFormat="1" fontId="3" applyFont="1" fillId="5" applyFill="1" borderId="14" applyBorder="1" xfId="4" applyAlignment="1">
      <alignment horizontal="left" vertical="center" wrapText="1"/>
      <protection locked="0"/>
    </xf>
  </cellXfs>
  <cellStyles count="6">
    <cellStyle name="Euro" xfId="0"/>
    <cellStyle name="Komma" xfId="1" builtinId="3"/>
    <cellStyle name="Komma 2" xfId="2"/>
    <cellStyle name="Prozent" xfId="3" builtinId="5"/>
    <cellStyle name="Standard" xfId="4" builtinId="0"/>
    <cellStyle name="Standard 2" xfId="5"/>
  </cellStyles>
  <dxfs count="44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ACBFE32-8955-440E-A274-B2275086739E}"/>
            </a:ext>
          </a:extLst>
        </xdr:cNvPr>
        <xdr:cNvSpPr txBox="1"/>
      </xdr:nvSpPr>
      <xdr:spPr>
        <a:xfrm>
          <a:off x="8763000" y="386334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5F68FA4-FC6E-4DED-AF91-D02B2A143182}"/>
            </a:ext>
          </a:extLst>
        </xdr:cNvPr>
        <xdr:cNvSpPr txBox="1"/>
      </xdr:nvSpPr>
      <xdr:spPr>
        <a:xfrm>
          <a:off x="8732520" y="594360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D7E9A0A8-4702-4A6D-AF62-E004E940377F}"/>
            </a:ext>
          </a:extLst>
        </xdr:cNvPr>
        <xdr:cNvSpPr txBox="1"/>
      </xdr:nvSpPr>
      <xdr:spPr>
        <a:xfrm>
          <a:off x="8747760" y="954786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7"/>
  <sheetViews>
    <sheetView tabSelected="1" zoomScaleNormal="100" workbookViewId="0">
      <selection activeCell="H65" sqref="H65"/>
    </sheetView>
  </sheetViews>
  <sheetFormatPr baseColWidth="10" defaultColWidth="11.42578125" defaultRowHeight="12.75" x14ac:dyDescent="0.2"/>
  <cols>
    <col min="1" max="1" bestFit="1" width="2.85546875" customWidth="1" style="162"/>
    <col min="2" max="2" width="35.42578125" customWidth="1" style="163"/>
    <col min="3" max="3" width="7.5703125" customWidth="1" style="163"/>
    <col min="4" max="4" width="6.7109375" customWidth="1" style="163"/>
    <col min="5" max="5" width="29" customWidth="1" style="163"/>
    <col min="6" max="6" width="19.5703125" customWidth="1" style="163"/>
    <col min="7" max="7" width="29.7109375" customWidth="1" style="163"/>
    <col min="8" max="8" width="22" customWidth="1" style="88"/>
    <col min="9" max="9" bestFit="1" width="12.5703125" customWidth="1" style="89"/>
    <col min="10" max="17" width="11.42578125" customWidth="1" style="89"/>
    <col min="18" max="16384" width="11.42578125" customWidth="1" style="135"/>
  </cols>
  <sheetData>
    <row r="1" ht="4.5" customHeight="1">
      <c r="A1" s="86"/>
      <c r="B1" s="87"/>
      <c r="C1" s="87"/>
      <c r="D1" s="87"/>
      <c r="E1" s="87"/>
      <c r="F1" s="87"/>
      <c r="G1" s="87"/>
    </row>
    <row r="2" ht="15" customHeight="1">
      <c r="A2" s="86"/>
      <c r="B2" s="232" t="s">
        <v>0</v>
      </c>
      <c r="C2" s="233"/>
      <c r="D2" s="233"/>
      <c r="E2" s="234"/>
      <c r="F2" s="90" t="s">
        <v>1</v>
      </c>
      <c r="G2" s="91"/>
      <c r="H2" s="92"/>
    </row>
    <row r="3" ht="15" customHeight="1">
      <c r="A3" s="93"/>
      <c r="B3" s="233"/>
      <c r="C3" s="233"/>
      <c r="D3" s="233"/>
      <c r="E3" s="234"/>
      <c r="F3" s="94" t="str">
        <f>IF(OR(C4=C75,C4="")=TRUE,"",IF(OR(C4=C81,C4=C82,C4=C83,C4=C84,C4=C85,C4=C86,C4=C89)=FALSE,"Aufbaulänge [m]","Aufbau [St]"))</f>
      </c>
      <c r="G3" s="17"/>
      <c r="H3" s="95"/>
    </row>
    <row r="4" ht="15" customHeight="1">
      <c r="A4" s="86"/>
      <c r="B4" s="96" t="s">
        <v>2</v>
      </c>
      <c r="C4" s="235"/>
      <c r="D4" s="236"/>
      <c r="E4" s="237"/>
      <c r="F4" s="94" t="str">
        <f>IF(OR(C4=C75,C4="")=TRUE,"",IF(OR(C4=C81,C4=C82,C4=C83,C4=C84,C4=C85,C4=C86,C4=C89)=FALSE,"Umbaulänge [m]","Umsetzen [St]"))</f>
      </c>
      <c r="G4" s="17"/>
      <c r="H4" s="95"/>
    </row>
    <row r="5" ht="15" customHeight="1">
      <c r="A5" s="86"/>
      <c r="B5" s="97" t="s">
        <v>3</v>
      </c>
      <c r="C5" s="238" t="s">
        <v>4</v>
      </c>
      <c r="D5" s="239"/>
      <c r="E5" s="240"/>
      <c r="F5" s="98" t="str">
        <f>IF(OR(C4=C75,C4="")=TRUE,"",IF(OR(C4=C78)=FALSE,"","Betriebszeit [h]"))</f>
      </c>
      <c r="G5" s="17"/>
      <c r="H5" s="95"/>
    </row>
    <row r="6" ht="15" customHeight="1">
      <c r="A6" s="86"/>
      <c r="B6" s="97"/>
      <c r="C6" s="166"/>
      <c r="D6" s="167"/>
      <c r="E6" s="168"/>
      <c r="F6" s="99" t="str">
        <f>IF(OR(C4=C75,C4="")=TRUE,"",IF(OR(C4=C78)=TRUE,"Anzahl d. Bediener (Aufb.): ",""))</f>
      </c>
      <c r="G6" s="202"/>
      <c r="H6" s="95"/>
    </row>
    <row r="7" ht="40.5" customHeight="1">
      <c r="A7" s="86"/>
      <c r="B7" s="100" t="s">
        <v>5</v>
      </c>
      <c r="C7" s="241" t="s">
        <v>6</v>
      </c>
      <c r="D7" s="242"/>
      <c r="E7" s="243"/>
      <c r="F7" s="101" t="s">
        <v>7</v>
      </c>
      <c r="G7" s="102" t="s">
        <v>8</v>
      </c>
      <c r="H7" s="95"/>
    </row>
    <row r="8" ht="4.5" customHeight="1">
      <c r="A8" s="86"/>
      <c r="B8" s="87"/>
      <c r="C8" s="87"/>
      <c r="D8" s="87"/>
      <c r="E8" s="103"/>
      <c r="F8" s="87"/>
      <c r="G8" s="87"/>
      <c r="H8" s="95"/>
    </row>
    <row r="9" ht="15" customHeight="1">
      <c r="A9" s="104">
        <v>1</v>
      </c>
      <c r="B9" s="105" t="s">
        <v>9</v>
      </c>
      <c r="C9" s="106" t="s">
        <v>10</v>
      </c>
      <c r="D9" s="106" t="s">
        <v>11</v>
      </c>
      <c r="E9" s="106" t="s">
        <v>12</v>
      </c>
      <c r="F9" s="106" t="s">
        <v>13</v>
      </c>
      <c r="G9" s="107" t="s">
        <v>14</v>
      </c>
      <c r="H9" s="95"/>
      <c r="I9" s="89" t="s">
        <v>15</v>
      </c>
    </row>
    <row r="10" ht="15" customHeight="1">
      <c r="A10" s="104">
        <v>2</v>
      </c>
      <c r="B10" s="108" t="s">
        <v>16</v>
      </c>
      <c r="C10" s="109"/>
      <c r="D10" s="110"/>
      <c r="E10" s="22"/>
      <c r="F10" s="64">
        <f>C10*E10</f>
        <v>0</v>
      </c>
      <c r="G10" s="165"/>
      <c r="H10" s="95"/>
    </row>
    <row r="11" ht="15" customHeight="1">
      <c r="A11" s="104">
        <v>3</v>
      </c>
      <c r="B11" s="111" t="s">
        <v>17</v>
      </c>
      <c r="C11" s="109"/>
      <c r="D11" s="110"/>
      <c r="E11" s="22"/>
      <c r="F11" s="64">
        <f ref="F11:F15" t="shared" si="0">C11*E11</f>
        <v>0</v>
      </c>
      <c r="G11" s="112"/>
      <c r="H11" s="95"/>
    </row>
    <row r="12" ht="15" customHeight="1">
      <c r="A12" s="104">
        <v>4</v>
      </c>
      <c r="B12" s="111" t="s">
        <v>18</v>
      </c>
      <c r="C12" s="109"/>
      <c r="D12" s="110"/>
      <c r="E12" s="22"/>
      <c r="F12" s="64">
        <f t="shared" si="0"/>
        <v>0</v>
      </c>
      <c r="G12" s="112"/>
      <c r="H12" s="95"/>
    </row>
    <row r="13" ht="15" customHeight="1">
      <c r="A13" s="104">
        <v>5</v>
      </c>
      <c r="B13" s="111" t="s">
        <v>19</v>
      </c>
      <c r="C13" s="109"/>
      <c r="D13" s="110"/>
      <c r="E13" s="22"/>
      <c r="F13" s="64">
        <f t="shared" si="0"/>
        <v>0</v>
      </c>
      <c r="G13" s="112"/>
      <c r="H13" s="95"/>
    </row>
    <row r="14" ht="15" customHeight="1">
      <c r="A14" s="104">
        <v>6</v>
      </c>
      <c r="B14" s="111" t="s">
        <v>20</v>
      </c>
      <c r="C14" s="109"/>
      <c r="D14" s="110"/>
      <c r="E14" s="22"/>
      <c r="F14" s="64">
        <f t="shared" si="0"/>
        <v>0</v>
      </c>
      <c r="G14" s="112"/>
      <c r="H14" s="95"/>
      <c r="I14" s="89" t="s">
        <v>15</v>
      </c>
    </row>
    <row r="15" ht="15" customHeight="1">
      <c r="A15" s="104">
        <v>7</v>
      </c>
      <c r="B15" s="113" t="s">
        <v>21</v>
      </c>
      <c r="C15" s="114"/>
      <c r="D15" s="115"/>
      <c r="E15" s="23"/>
      <c r="F15" s="69">
        <f t="shared" si="0"/>
        <v>0</v>
      </c>
      <c r="G15" s="116"/>
      <c r="H15" s="117" t="s">
        <v>22</v>
      </c>
    </row>
    <row r="16" ht="15" customHeight="1">
      <c r="A16" s="104">
        <v>8</v>
      </c>
      <c r="B16" s="118" t="s">
        <v>23</v>
      </c>
      <c r="C16" s="119"/>
      <c r="D16" s="120"/>
      <c r="E16" s="26"/>
      <c r="F16" s="64">
        <f>SUM(F10:F15)</f>
        <v>0</v>
      </c>
      <c r="G16" s="121" t="s">
        <v>24</v>
      </c>
      <c r="H16" s="122" t="s">
        <v>25</v>
      </c>
    </row>
    <row r="17" ht="15" customHeight="1">
      <c r="A17" s="104">
        <v>9</v>
      </c>
      <c r="B17" s="123" t="s">
        <v>26</v>
      </c>
      <c r="C17" s="124"/>
      <c r="D17" s="125"/>
      <c r="E17" s="29"/>
      <c r="F17" s="64">
        <f>E17*F16</f>
        <v>0</v>
      </c>
      <c r="G17" s="126" t="s">
        <v>27</v>
      </c>
      <c r="H17" s="229" t="s">
        <v>28</v>
      </c>
    </row>
    <row r="18" ht="15" customHeight="1">
      <c r="A18" s="104">
        <v>10</v>
      </c>
      <c r="B18" s="123" t="s">
        <v>29</v>
      </c>
      <c r="C18" s="124"/>
      <c r="D18" s="128"/>
      <c r="E18" s="31"/>
      <c r="F18" s="72">
        <f>F16+F17</f>
        <v>0</v>
      </c>
      <c r="G18" s="193" t="str">
        <f>IF(G3=0,"",(F18+F19)/G3)</f>
      </c>
      <c r="H18" s="129" t="s">
        <v>30</v>
      </c>
    </row>
    <row r="19" ht="15" customHeight="1" s="9" customFormat="1">
      <c r="A19" s="10">
        <v>11</v>
      </c>
      <c r="B19" s="71" t="s">
        <v>31</v>
      </c>
      <c r="C19" s="186" t="s">
        <v>32</v>
      </c>
      <c r="D19" s="188"/>
      <c r="E19" s="189"/>
      <c r="F19" s="72">
        <f>F18*E19</f>
        <v>0</v>
      </c>
      <c r="G19" s="190" t="str">
        <f>IF(OR(C4=C75,C4="")=TRUE,"",IF(OR(C4=C81,C4=C82,C4=C83,C4=C84,C4=C85,C4=C86,C4=C89)=FALSE,"[EUR/m]","[EUR/St]"))</f>
      </c>
      <c r="H19" s="191" t="s">
        <v>33</v>
      </c>
      <c r="I19" s="8"/>
      <c r="J19" s="8"/>
      <c r="K19" s="8"/>
      <c r="L19" s="8"/>
      <c r="M19" s="8"/>
      <c r="N19" s="8"/>
      <c r="O19" s="8"/>
      <c r="P19" s="8"/>
      <c r="Q19" s="8"/>
    </row>
    <row r="20" ht="15" customHeight="1">
      <c r="A20" s="104">
        <v>12</v>
      </c>
      <c r="B20" s="105" t="s">
        <v>34</v>
      </c>
      <c r="C20" s="106" t="s">
        <v>10</v>
      </c>
      <c r="D20" s="106" t="s">
        <v>11</v>
      </c>
      <c r="E20" s="106" t="s">
        <v>12</v>
      </c>
      <c r="F20" s="106" t="s">
        <v>13</v>
      </c>
      <c r="G20" s="107" t="s">
        <v>14</v>
      </c>
      <c r="H20" s="228"/>
    </row>
    <row r="21" ht="15" customHeight="1">
      <c r="A21" s="104">
        <v>13</v>
      </c>
      <c r="B21" s="108" t="s">
        <v>16</v>
      </c>
      <c r="C21" s="109"/>
      <c r="D21" s="110"/>
      <c r="E21" s="22"/>
      <c r="F21" s="64">
        <f ref="F21:F26" t="shared" si="1">C21*E21</f>
        <v>0</v>
      </c>
      <c r="G21" s="112"/>
      <c r="H21" s="129"/>
      <c r="I21" s="89" t="s">
        <v>15</v>
      </c>
    </row>
    <row r="22" ht="15" customHeight="1">
      <c r="A22" s="104">
        <v>14</v>
      </c>
      <c r="B22" s="111" t="s">
        <v>17</v>
      </c>
      <c r="C22" s="109"/>
      <c r="D22" s="110"/>
      <c r="E22" s="22"/>
      <c r="F22" s="64">
        <f t="shared" si="1"/>
        <v>0</v>
      </c>
      <c r="G22" s="112"/>
      <c r="H22" s="129"/>
    </row>
    <row r="23" ht="15" customHeight="1">
      <c r="A23" s="104">
        <v>15</v>
      </c>
      <c r="B23" s="111" t="s">
        <v>18</v>
      </c>
      <c r="C23" s="109"/>
      <c r="D23" s="110"/>
      <c r="E23" s="22"/>
      <c r="F23" s="64">
        <f t="shared" si="1"/>
        <v>0</v>
      </c>
      <c r="G23" s="112"/>
      <c r="H23" s="129"/>
    </row>
    <row r="24" ht="15" customHeight="1">
      <c r="A24" s="104">
        <v>16</v>
      </c>
      <c r="B24" s="111" t="s">
        <v>19</v>
      </c>
      <c r="C24" s="109"/>
      <c r="D24" s="110"/>
      <c r="E24" s="22"/>
      <c r="F24" s="64">
        <f t="shared" si="1"/>
        <v>0</v>
      </c>
      <c r="G24" s="112"/>
      <c r="H24" s="129"/>
    </row>
    <row r="25" ht="15" customHeight="1">
      <c r="A25" s="104">
        <v>17</v>
      </c>
      <c r="B25" s="111" t="s">
        <v>20</v>
      </c>
      <c r="C25" s="109"/>
      <c r="D25" s="110"/>
      <c r="E25" s="22"/>
      <c r="F25" s="64">
        <f t="shared" si="1"/>
        <v>0</v>
      </c>
      <c r="G25" s="112"/>
      <c r="H25" s="129"/>
    </row>
    <row r="26" ht="15" customHeight="1">
      <c r="A26" s="104">
        <v>18</v>
      </c>
      <c r="B26" s="113" t="s">
        <v>21</v>
      </c>
      <c r="C26" s="114"/>
      <c r="D26" s="115"/>
      <c r="E26" s="23"/>
      <c r="F26" s="69">
        <f t="shared" si="1"/>
        <v>0</v>
      </c>
      <c r="G26" s="116"/>
      <c r="H26" s="129"/>
    </row>
    <row r="27" ht="15" customHeight="1">
      <c r="A27" s="104">
        <v>19</v>
      </c>
      <c r="B27" s="118" t="s">
        <v>23</v>
      </c>
      <c r="C27" s="119"/>
      <c r="D27" s="120"/>
      <c r="E27" s="26"/>
      <c r="F27" s="64">
        <f>SUM(F21:F26)</f>
        <v>0</v>
      </c>
      <c r="G27" s="121" t="s">
        <v>35</v>
      </c>
      <c r="H27" s="122" t="s">
        <v>36</v>
      </c>
    </row>
    <row r="28" ht="15" customHeight="1">
      <c r="A28" s="104">
        <v>20</v>
      </c>
      <c r="B28" s="123" t="s">
        <v>26</v>
      </c>
      <c r="C28" s="124"/>
      <c r="D28" s="125"/>
      <c r="E28" s="29"/>
      <c r="F28" s="64">
        <f>E28*F27</f>
        <v>0</v>
      </c>
      <c r="G28" s="126" t="s">
        <v>27</v>
      </c>
      <c r="H28" s="229" t="s">
        <v>37</v>
      </c>
    </row>
    <row r="29" ht="15" customHeight="1">
      <c r="A29" s="104">
        <v>21</v>
      </c>
      <c r="B29" s="123" t="s">
        <v>29</v>
      </c>
      <c r="C29" s="124"/>
      <c r="D29" s="128"/>
      <c r="E29" s="31"/>
      <c r="F29" s="72">
        <f>F27+F28</f>
        <v>0</v>
      </c>
      <c r="G29" s="193" t="str">
        <f>IF(G4=0,"",(F29+F30)/G4)</f>
      </c>
      <c r="H29" s="129" t="s">
        <v>38</v>
      </c>
    </row>
    <row r="30" ht="15" customHeight="1" s="9" customFormat="1">
      <c r="A30" s="10">
        <v>22</v>
      </c>
      <c r="B30" s="71" t="s">
        <v>39</v>
      </c>
      <c r="C30" s="186" t="s">
        <v>32</v>
      </c>
      <c r="D30" s="188"/>
      <c r="E30" s="189"/>
      <c r="F30" s="72">
        <f>F29*E30</f>
        <v>0</v>
      </c>
      <c r="G30" s="190" t="str">
        <f>IF(OR(C4=C75,C4="")=TRUE,"",IF(OR(C4=C81,C4=C82,C4=C83,C4=C84,C4=C85,C4=C86,C4=C89)=FALSE,"[EUR/m]","[EUR/St]"))</f>
      </c>
      <c r="H30" s="191" t="s">
        <v>40</v>
      </c>
      <c r="I30" s="8"/>
      <c r="J30" s="8"/>
      <c r="K30" s="8"/>
      <c r="L30" s="8"/>
      <c r="M30" s="8"/>
      <c r="N30" s="8"/>
      <c r="O30" s="8"/>
      <c r="P30" s="8"/>
      <c r="Q30" s="8"/>
    </row>
    <row r="31" ht="15" customHeight="1">
      <c r="A31" s="104">
        <v>23</v>
      </c>
      <c r="B31" s="105" t="s">
        <v>41</v>
      </c>
      <c r="C31" s="106" t="s">
        <v>10</v>
      </c>
      <c r="D31" s="106" t="s">
        <v>11</v>
      </c>
      <c r="E31" s="106" t="s">
        <v>12</v>
      </c>
      <c r="F31" s="106" t="s">
        <v>13</v>
      </c>
      <c r="G31" s="107" t="s">
        <v>14</v>
      </c>
      <c r="H31" s="129"/>
    </row>
    <row r="32" ht="15" customHeight="1">
      <c r="A32" s="104">
        <v>24</v>
      </c>
      <c r="B32" s="130"/>
      <c r="C32" s="109"/>
      <c r="D32" s="110"/>
      <c r="E32" s="22"/>
      <c r="F32" s="64">
        <f>C32*E32</f>
        <v>0</v>
      </c>
      <c r="G32" s="112"/>
      <c r="H32" s="129"/>
      <c r="I32" s="89" t="s">
        <v>15</v>
      </c>
    </row>
    <row r="33" ht="15" customHeight="1">
      <c r="A33" s="104">
        <v>25</v>
      </c>
      <c r="B33" s="130"/>
      <c r="C33" s="109"/>
      <c r="D33" s="110"/>
      <c r="E33" s="22"/>
      <c r="F33" s="64">
        <f>C33*E33</f>
        <v>0</v>
      </c>
      <c r="G33" s="112"/>
      <c r="H33" s="129"/>
    </row>
    <row r="34" ht="15" customHeight="1">
      <c r="A34" s="104">
        <v>26</v>
      </c>
      <c r="B34" s="130"/>
      <c r="C34" s="109"/>
      <c r="D34" s="110"/>
      <c r="E34" s="22"/>
      <c r="F34" s="64">
        <f>C34*E34</f>
        <v>0</v>
      </c>
      <c r="G34" s="112"/>
      <c r="H34" s="129"/>
    </row>
    <row r="35" ht="15" customHeight="1">
      <c r="A35" s="104">
        <v>27</v>
      </c>
      <c r="B35" s="130"/>
      <c r="C35" s="109"/>
      <c r="D35" s="110"/>
      <c r="E35" s="22"/>
      <c r="F35" s="64">
        <f>C35*E35</f>
        <v>0</v>
      </c>
      <c r="G35" s="112"/>
      <c r="H35" s="129"/>
    </row>
    <row r="36" ht="15" customHeight="1">
      <c r="A36" s="104">
        <v>28</v>
      </c>
      <c r="B36" s="131"/>
      <c r="C36" s="114"/>
      <c r="D36" s="115"/>
      <c r="E36" s="23"/>
      <c r="F36" s="69">
        <f>C36*E36</f>
        <v>0</v>
      </c>
      <c r="G36" s="116"/>
      <c r="H36" s="129"/>
    </row>
    <row r="37" ht="15" customHeight="1">
      <c r="A37" s="104">
        <v>29</v>
      </c>
      <c r="B37" s="118" t="s">
        <v>42</v>
      </c>
      <c r="C37" s="119"/>
      <c r="D37" s="120"/>
      <c r="E37" s="26"/>
      <c r="F37" s="64">
        <f>SUM(F32:F36)</f>
        <v>0</v>
      </c>
      <c r="G37" s="121" t="s">
        <v>43</v>
      </c>
      <c r="H37" s="129" t="s">
        <v>44</v>
      </c>
    </row>
    <row r="38" ht="15" customHeight="1">
      <c r="A38" s="104">
        <v>30</v>
      </c>
      <c r="B38" s="123" t="s">
        <v>45</v>
      </c>
      <c r="C38" s="124"/>
      <c r="D38" s="125"/>
      <c r="E38" s="29"/>
      <c r="F38" s="64">
        <f>F37*E38</f>
        <v>0</v>
      </c>
      <c r="G38" s="132" t="s">
        <v>46</v>
      </c>
      <c r="H38" s="127" t="s">
        <v>47</v>
      </c>
    </row>
    <row r="39" ht="15" customHeight="1">
      <c r="A39" s="104">
        <v>31</v>
      </c>
      <c r="B39" s="123" t="s">
        <v>48</v>
      </c>
      <c r="C39" s="124"/>
      <c r="D39" s="128"/>
      <c r="E39" s="31"/>
      <c r="F39" s="64">
        <f>F37+F38</f>
        <v>0</v>
      </c>
      <c r="G39" s="133"/>
      <c r="H39" s="129" t="s">
        <v>49</v>
      </c>
    </row>
    <row r="40" ht="15" customHeight="1">
      <c r="A40" s="104">
        <v>32</v>
      </c>
      <c r="B40" s="123" t="s">
        <v>50</v>
      </c>
      <c r="C40" s="124"/>
      <c r="D40" s="125"/>
      <c r="E40" s="32"/>
      <c r="F40" s="11" t="s">
        <v>51</v>
      </c>
      <c r="G40" s="133"/>
      <c r="H40" s="129"/>
    </row>
    <row r="41" ht="15" customHeight="1">
      <c r="A41" s="104">
        <v>33</v>
      </c>
      <c r="B41" s="123" t="s">
        <v>52</v>
      </c>
      <c r="C41" s="124"/>
      <c r="D41" s="125"/>
      <c r="E41" s="29"/>
      <c r="F41" s="64">
        <f>IF(E40=0,0,F39/2*E41+F39/E40*12)</f>
        <v>0</v>
      </c>
      <c r="G41" s="133" t="s">
        <v>53</v>
      </c>
      <c r="H41" s="129" t="s">
        <v>54</v>
      </c>
    </row>
    <row r="42" ht="15" customHeight="1">
      <c r="A42" s="104">
        <v>34</v>
      </c>
      <c r="B42" s="123" t="s">
        <v>55</v>
      </c>
      <c r="C42" s="124"/>
      <c r="D42" s="125"/>
      <c r="E42" s="32"/>
      <c r="F42" s="64">
        <f>IF(E42=0,0,F41/E42)</f>
        <v>0</v>
      </c>
      <c r="G42" s="133" t="s">
        <v>56</v>
      </c>
      <c r="H42" s="127" t="s">
        <v>57</v>
      </c>
    </row>
    <row r="43" ht="15" customHeight="1">
      <c r="A43" s="104">
        <v>35</v>
      </c>
      <c r="B43" s="123" t="s">
        <v>58</v>
      </c>
      <c r="C43" s="124"/>
      <c r="D43" s="125"/>
      <c r="E43" s="29"/>
      <c r="F43" s="64">
        <f>E43*F39</f>
        <v>0</v>
      </c>
      <c r="G43" s="133" t="s">
        <v>59</v>
      </c>
      <c r="H43" s="127" t="s">
        <v>60</v>
      </c>
    </row>
    <row r="44" ht="15" customHeight="1">
      <c r="A44" s="104">
        <v>36</v>
      </c>
      <c r="B44" s="134" t="s">
        <v>61</v>
      </c>
      <c r="C44" s="119"/>
      <c r="D44" s="120"/>
      <c r="E44" s="34"/>
      <c r="F44" s="64">
        <f>IF(E42=0,0,F43/E42)</f>
        <v>0</v>
      </c>
      <c r="G44" s="133" t="s">
        <v>62</v>
      </c>
      <c r="H44" s="127" t="s">
        <v>63</v>
      </c>
    </row>
    <row r="45" ht="15" customHeight="1">
      <c r="A45" s="104">
        <v>37</v>
      </c>
      <c r="B45" s="113" t="s">
        <v>64</v>
      </c>
      <c r="C45" s="114"/>
      <c r="D45" s="115"/>
      <c r="E45" s="23"/>
      <c r="F45" s="69">
        <f>C45*E45</f>
        <v>0</v>
      </c>
      <c r="G45" s="201" t="s">
        <v>65</v>
      </c>
      <c r="H45" s="127"/>
    </row>
    <row r="46" ht="15" customHeight="1">
      <c r="A46" s="104">
        <v>38</v>
      </c>
      <c r="B46" s="118" t="s">
        <v>23</v>
      </c>
      <c r="C46" s="119"/>
      <c r="D46" s="120"/>
      <c r="E46" s="26"/>
      <c r="F46" s="64">
        <f>F42+F44+F45</f>
        <v>0</v>
      </c>
      <c r="G46" s="121" t="s">
        <v>65</v>
      </c>
      <c r="H46" s="127" t="s">
        <v>66</v>
      </c>
    </row>
    <row r="47" ht="15" customHeight="1">
      <c r="A47" s="104">
        <v>39</v>
      </c>
      <c r="B47" s="123" t="s">
        <v>26</v>
      </c>
      <c r="C47" s="124"/>
      <c r="D47" s="125"/>
      <c r="E47" s="29"/>
      <c r="F47" s="64">
        <f>E47*F46</f>
        <v>0</v>
      </c>
      <c r="G47" s="126" t="s">
        <v>27</v>
      </c>
      <c r="H47" s="230" t="s">
        <v>67</v>
      </c>
    </row>
    <row r="48" ht="15" customHeight="1">
      <c r="A48" s="104">
        <v>40</v>
      </c>
      <c r="B48" s="123" t="s">
        <v>29</v>
      </c>
      <c r="C48" s="124"/>
      <c r="D48" s="128"/>
      <c r="E48" s="31"/>
      <c r="F48" s="72">
        <f>F46+F47</f>
        <v>0</v>
      </c>
      <c r="G48" s="193" t="str">
        <f>IF(F48=0,"",(F48+F49)/G3)</f>
      </c>
      <c r="H48" s="127" t="s">
        <v>68</v>
      </c>
    </row>
    <row r="49" ht="15" customHeight="1" s="9" customFormat="1">
      <c r="A49" s="10">
        <v>41</v>
      </c>
      <c r="B49" s="71" t="s">
        <v>39</v>
      </c>
      <c r="C49" s="186" t="s">
        <v>32</v>
      </c>
      <c r="D49" s="188"/>
      <c r="E49" s="189"/>
      <c r="F49" s="72">
        <f>F48*E49</f>
        <v>0</v>
      </c>
      <c r="G49" s="190" t="str">
        <f>IF(C4="","",IF(OR(C4=C75,C4=C81,C4=C82,C4=C83,C4=C84,C4=C85,C4=C86,C4=C89)=FALSE,"[EUR/m*d]","[EUR/St*d]"))</f>
      </c>
      <c r="H49" s="191" t="s">
        <v>69</v>
      </c>
      <c r="I49" s="8"/>
      <c r="J49" s="8"/>
      <c r="K49" s="8"/>
      <c r="L49" s="8"/>
      <c r="M49" s="8"/>
      <c r="N49" s="8"/>
      <c r="O49" s="8"/>
      <c r="P49" s="8"/>
      <c r="Q49" s="8"/>
    </row>
    <row r="50" ht="15" customHeight="1">
      <c r="A50" s="104">
        <v>42</v>
      </c>
      <c r="B50" s="105" t="s">
        <v>70</v>
      </c>
      <c r="C50" s="106" t="s">
        <v>10</v>
      </c>
      <c r="D50" s="106" t="s">
        <v>11</v>
      </c>
      <c r="E50" s="106" t="s">
        <v>12</v>
      </c>
      <c r="F50" s="106" t="s">
        <v>13</v>
      </c>
      <c r="G50" s="164" t="s">
        <v>14</v>
      </c>
      <c r="H50" s="129"/>
    </row>
    <row r="51" ht="15" customHeight="1">
      <c r="A51" s="104">
        <v>43</v>
      </c>
      <c r="B51" s="111" t="str">
        <f>IF(OR(C4=C75,C4="",C4=C78,C4=C79)=TRUE,"","Bedienung gesamt")</f>
      </c>
      <c r="C51" s="109"/>
      <c r="D51" s="110"/>
      <c r="E51" s="22"/>
      <c r="F51" s="64">
        <f ref="F51:F54" t="shared" si="3">C51*E51</f>
        <v>0</v>
      </c>
      <c r="G51" s="112"/>
      <c r="H51" s="129"/>
      <c r="I51" s="89" t="s">
        <v>15</v>
      </c>
    </row>
    <row r="52" ht="15" customHeight="1">
      <c r="A52" s="104">
        <v>44</v>
      </c>
      <c r="B52" s="111" t="s">
        <v>71</v>
      </c>
      <c r="C52" s="109"/>
      <c r="D52" s="110"/>
      <c r="E52" s="22"/>
      <c r="F52" s="64">
        <f t="shared" si="3"/>
        <v>0</v>
      </c>
      <c r="G52" s="112"/>
      <c r="H52" s="129"/>
    </row>
    <row r="53" ht="15" customHeight="1">
      <c r="A53" s="104">
        <v>45</v>
      </c>
      <c r="B53" s="111" t="s">
        <v>72</v>
      </c>
      <c r="C53" s="109"/>
      <c r="D53" s="110"/>
      <c r="E53" s="22"/>
      <c r="F53" s="64">
        <f t="shared" si="3"/>
        <v>0</v>
      </c>
      <c r="G53" s="112"/>
      <c r="H53" s="129"/>
    </row>
    <row r="54" ht="15" customHeight="1">
      <c r="A54" s="104">
        <v>46</v>
      </c>
      <c r="B54" s="113" t="s">
        <v>73</v>
      </c>
      <c r="C54" s="114"/>
      <c r="D54" s="115"/>
      <c r="E54" s="23"/>
      <c r="F54" s="69">
        <f t="shared" si="3"/>
        <v>0</v>
      </c>
      <c r="G54" s="116"/>
      <c r="H54" s="129"/>
    </row>
    <row r="55" ht="15" customHeight="1">
      <c r="A55" s="104">
        <v>47</v>
      </c>
      <c r="B55" s="118" t="s">
        <v>23</v>
      </c>
      <c r="C55" s="119"/>
      <c r="D55" s="120"/>
      <c r="E55" s="26"/>
      <c r="F55" s="64">
        <f>SUM(F51:F54)</f>
        <v>0</v>
      </c>
      <c r="G55" s="121" t="s">
        <v>74</v>
      </c>
      <c r="H55" s="129" t="s">
        <v>75</v>
      </c>
    </row>
    <row r="56" ht="15" customHeight="1">
      <c r="A56" s="104">
        <v>48</v>
      </c>
      <c r="B56" s="123" t="s">
        <v>26</v>
      </c>
      <c r="C56" s="124"/>
      <c r="D56" s="125"/>
      <c r="E56" s="29"/>
      <c r="F56" s="64">
        <f>E56*F55</f>
        <v>0</v>
      </c>
      <c r="G56" s="126" t="s">
        <v>27</v>
      </c>
      <c r="H56" s="231" t="s">
        <v>76</v>
      </c>
    </row>
    <row r="57" ht="15" customHeight="1">
      <c r="A57" s="104">
        <v>49</v>
      </c>
      <c r="B57" s="123" t="s">
        <v>29</v>
      </c>
      <c r="C57" s="124"/>
      <c r="D57" s="128"/>
      <c r="E57" s="31"/>
      <c r="F57" s="72">
        <f>F55+F56</f>
        <v>0</v>
      </c>
      <c r="G57" s="193" t="str">
        <f>IF(G5=0,"",(F57+F58)/G5/G3)</f>
      </c>
      <c r="H57" s="127" t="s">
        <v>77</v>
      </c>
    </row>
    <row r="58" ht="15" customHeight="1" s="9" customFormat="1">
      <c r="A58" s="10">
        <v>50</v>
      </c>
      <c r="B58" s="185" t="s">
        <v>39</v>
      </c>
      <c r="C58" s="186" t="s">
        <v>32</v>
      </c>
      <c r="D58" s="188"/>
      <c r="E58" s="189"/>
      <c r="F58" s="187">
        <f>F57*E58</f>
        <v>0</v>
      </c>
      <c r="G58" s="190" t="str">
        <f>IF(OR(C4=C75,C4="")=TRUE,"",IF(OR(C4=C78)=TRUE,"[EUR/m*h]",IF(OR(C4=C89)=TRUE,"[EUR/St*h]","")))</f>
      </c>
      <c r="H58" s="191" t="s">
        <v>78</v>
      </c>
      <c r="I58" s="8"/>
      <c r="J58" s="8"/>
      <c r="K58" s="8"/>
      <c r="L58" s="8"/>
      <c r="M58" s="8"/>
      <c r="N58" s="8"/>
      <c r="O58" s="8"/>
      <c r="P58" s="8"/>
      <c r="Q58" s="8"/>
    </row>
    <row r="59" ht="4.5" customHeight="1">
      <c r="A59" s="86"/>
      <c r="B59" s="136"/>
      <c r="C59" s="137"/>
      <c r="D59" s="137"/>
      <c r="E59" s="138"/>
      <c r="F59" s="137"/>
      <c r="G59" s="137"/>
      <c r="H59" s="139"/>
      <c r="I59" s="140"/>
    </row>
    <row r="60" ht="10.5" s="146" customFormat="1">
      <c r="A60" s="141"/>
      <c r="B60" s="142" t="s">
        <v>79</v>
      </c>
      <c r="C60" s="143"/>
      <c r="D60" s="142"/>
      <c r="E60" s="143"/>
      <c r="F60" s="144" t="s">
        <v>80</v>
      </c>
      <c r="G60" s="145"/>
      <c r="H60" s="139"/>
      <c r="I60" s="141"/>
      <c r="J60" s="141"/>
      <c r="K60" s="141"/>
      <c r="L60" s="141"/>
      <c r="M60" s="141"/>
      <c r="N60" s="141"/>
      <c r="O60" s="141"/>
      <c r="P60" s="141"/>
      <c r="Q60" s="141"/>
    </row>
    <row r="61" ht="10.5" s="146" customFormat="1">
      <c r="A61" s="141"/>
      <c r="B61" s="144" t="s">
        <v>81</v>
      </c>
      <c r="C61" s="143"/>
      <c r="D61" s="142"/>
      <c r="E61" s="143"/>
      <c r="F61" s="147" t="s">
        <v>82</v>
      </c>
      <c r="G61" s="145"/>
      <c r="H61" s="139"/>
      <c r="I61" s="141"/>
      <c r="J61" s="141"/>
      <c r="K61" s="141"/>
      <c r="L61" s="141"/>
      <c r="M61" s="141"/>
      <c r="N61" s="141"/>
      <c r="O61" s="141"/>
      <c r="P61" s="141"/>
      <c r="Q61" s="141"/>
    </row>
    <row r="62" ht="10.5" s="146" customFormat="1">
      <c r="A62" s="141"/>
      <c r="B62" s="142" t="s">
        <v>83</v>
      </c>
      <c r="C62" s="143"/>
      <c r="D62" s="142"/>
      <c r="E62" s="143"/>
      <c r="F62" s="144" t="s">
        <v>84</v>
      </c>
      <c r="G62" s="145"/>
      <c r="H62" s="139"/>
      <c r="I62" s="141"/>
      <c r="J62" s="141"/>
      <c r="K62" s="141"/>
      <c r="L62" s="141"/>
      <c r="M62" s="141"/>
      <c r="N62" s="141"/>
      <c r="O62" s="141"/>
      <c r="P62" s="141"/>
      <c r="Q62" s="141"/>
    </row>
    <row r="63" ht="10.5" s="146" customFormat="1">
      <c r="A63" s="141"/>
      <c r="B63" s="142" t="s">
        <v>85</v>
      </c>
      <c r="C63" s="143"/>
      <c r="D63" s="142"/>
      <c r="E63" s="143"/>
      <c r="F63" s="147" t="s">
        <v>86</v>
      </c>
      <c r="G63" s="145"/>
      <c r="H63" s="139"/>
      <c r="I63" s="141"/>
      <c r="J63" s="141"/>
      <c r="K63" s="141"/>
      <c r="L63" s="141"/>
      <c r="M63" s="141"/>
      <c r="N63" s="141"/>
      <c r="O63" s="141"/>
      <c r="P63" s="141"/>
      <c r="Q63" s="141"/>
    </row>
    <row r="64" ht="10.5" s="146" customFormat="1">
      <c r="A64" s="141"/>
      <c r="B64" s="142" t="s">
        <v>87</v>
      </c>
      <c r="C64" s="143"/>
      <c r="D64" s="142"/>
      <c r="E64" s="143"/>
      <c r="F64" s="146" t="s">
        <v>88</v>
      </c>
      <c r="H64" s="139"/>
      <c r="I64" s="141"/>
      <c r="J64" s="141"/>
      <c r="K64" s="141"/>
      <c r="L64" s="141"/>
      <c r="M64" s="141"/>
      <c r="N64" s="141"/>
      <c r="O64" s="141"/>
      <c r="P64" s="141"/>
      <c r="Q64" s="141"/>
    </row>
    <row r="65" ht="10.5" s="146" customFormat="1">
      <c r="A65" s="141"/>
      <c r="B65" s="142"/>
      <c r="C65" s="143"/>
      <c r="D65" s="142"/>
      <c r="E65" s="143"/>
      <c r="F65" s="195"/>
      <c r="G65" s="195"/>
      <c r="H65" s="139"/>
      <c r="I65" s="141"/>
      <c r="J65" s="141"/>
      <c r="K65" s="141"/>
      <c r="L65" s="141"/>
      <c r="M65" s="141"/>
      <c r="N65" s="141"/>
      <c r="O65" s="141"/>
      <c r="P65" s="141"/>
      <c r="Q65" s="141"/>
    </row>
    <row r="66" ht="10.5" s="146" customFormat="1">
      <c r="A66" s="141"/>
      <c r="B66" s="142"/>
      <c r="C66" s="143"/>
      <c r="D66" s="142"/>
      <c r="E66" s="143"/>
      <c r="F66" s="41"/>
      <c r="G66" s="148" t="s">
        <v>89</v>
      </c>
      <c r="H66" s="139"/>
      <c r="I66" s="141"/>
      <c r="J66" s="141"/>
      <c r="K66" s="141"/>
      <c r="L66" s="141"/>
      <c r="M66" s="141"/>
      <c r="N66" s="141"/>
      <c r="O66" s="141"/>
      <c r="P66" s="141"/>
      <c r="Q66" s="141"/>
    </row>
    <row r="67" ht="8.25" customHeight="1">
      <c r="A67" s="149"/>
      <c r="B67" s="150"/>
      <c r="C67" s="150"/>
      <c r="D67" s="150"/>
      <c r="E67" s="151"/>
      <c r="F67" s="151"/>
      <c r="G67" s="151"/>
      <c r="H67" s="152"/>
    </row>
    <row r="68">
      <c r="A68" s="153"/>
      <c r="B68" s="136"/>
      <c r="C68" s="136"/>
      <c r="D68" s="136"/>
      <c r="E68" s="154"/>
      <c r="F68" s="136"/>
      <c r="G68" s="136"/>
      <c r="H68" s="152"/>
    </row>
    <row r="69">
      <c r="A69" s="155"/>
      <c r="B69" s="87"/>
      <c r="C69" s="87"/>
      <c r="D69" s="87"/>
      <c r="E69" s="156"/>
      <c r="F69" s="87"/>
      <c r="G69" s="87"/>
      <c r="H69" s="139"/>
    </row>
    <row r="70" ht="12" customHeight="1">
      <c r="A70" s="86"/>
      <c r="B70" s="87"/>
      <c r="C70" s="87"/>
      <c r="D70" s="87"/>
      <c r="E70" s="156"/>
      <c r="F70" s="87"/>
      <c r="G70" s="87"/>
      <c r="H70" s="139"/>
    </row>
    <row r="71" ht="15.75" customHeight="1">
      <c r="A71" s="86"/>
      <c r="B71" s="87"/>
      <c r="C71" s="87"/>
      <c r="D71" s="87"/>
      <c r="E71" s="156"/>
      <c r="F71" s="87"/>
      <c r="G71" s="87"/>
      <c r="H71" s="139"/>
    </row>
    <row r="72" ht="12" customHeight="1">
      <c r="A72" s="149"/>
      <c r="B72" s="87"/>
      <c r="C72" s="87"/>
      <c r="D72" s="87"/>
      <c r="E72" s="156"/>
      <c r="F72" s="87"/>
      <c r="G72" s="87"/>
      <c r="H72" s="139"/>
    </row>
    <row r="73">
      <c r="A73" s="86"/>
      <c r="B73" s="87"/>
      <c r="C73" s="87"/>
      <c r="D73" s="87"/>
      <c r="E73" s="156"/>
      <c r="F73" s="87"/>
      <c r="G73" s="87"/>
      <c r="H73" s="139"/>
    </row>
    <row r="74">
      <c r="A74" s="86"/>
      <c r="B74" s="87"/>
      <c r="C74" s="89"/>
      <c r="D74" s="87"/>
      <c r="E74" s="156"/>
      <c r="F74" s="157" t="s">
        <v>90</v>
      </c>
      <c r="G74" s="157" t="s">
        <v>91</v>
      </c>
      <c r="H74" s="157" t="s">
        <v>92</v>
      </c>
      <c r="I74" s="157" t="s">
        <v>93</v>
      </c>
    </row>
    <row r="75">
      <c r="A75" s="86"/>
      <c r="B75" s="87"/>
      <c r="C75" s="158" t="s">
        <v>94</v>
      </c>
      <c r="D75" s="159"/>
      <c r="E75" s="160"/>
      <c r="F75" s="161"/>
      <c r="G75" s="161"/>
      <c r="H75" s="161"/>
      <c r="I75" s="157" t="s">
        <v>95</v>
      </c>
    </row>
    <row r="76">
      <c r="A76" s="86"/>
      <c r="B76" s="87"/>
      <c r="C76" s="158" t="s">
        <v>96</v>
      </c>
      <c r="D76" s="159"/>
      <c r="E76" s="160"/>
      <c r="F76" s="157" t="s">
        <v>97</v>
      </c>
      <c r="G76" s="157" t="s">
        <v>97</v>
      </c>
      <c r="H76" s="161"/>
      <c r="I76" s="157" t="s">
        <v>97</v>
      </c>
    </row>
    <row r="77">
      <c r="A77" s="86"/>
      <c r="B77" s="87"/>
      <c r="C77" s="158" t="s">
        <v>98</v>
      </c>
      <c r="D77" s="159"/>
      <c r="E77" s="160"/>
      <c r="F77" s="157" t="s">
        <v>97</v>
      </c>
      <c r="G77" s="157" t="s">
        <v>97</v>
      </c>
      <c r="H77" s="161"/>
      <c r="I77" s="157" t="s">
        <v>97</v>
      </c>
    </row>
    <row r="78" ht="13.5" customHeight="1">
      <c r="A78" s="86"/>
      <c r="B78" s="87"/>
      <c r="C78" s="158" t="s">
        <v>99</v>
      </c>
      <c r="D78" s="159"/>
      <c r="E78" s="160"/>
      <c r="F78" s="157" t="s">
        <v>97</v>
      </c>
      <c r="G78" s="157" t="s">
        <v>97</v>
      </c>
      <c r="H78" s="157" t="s">
        <v>97</v>
      </c>
      <c r="I78" s="157" t="s">
        <v>97</v>
      </c>
    </row>
    <row r="79" ht="13.5" customHeight="1">
      <c r="A79" s="86"/>
      <c r="B79" s="87"/>
      <c r="C79" s="158" t="s">
        <v>100</v>
      </c>
      <c r="D79" s="159"/>
      <c r="E79" s="160"/>
      <c r="F79" s="157" t="s">
        <v>101</v>
      </c>
      <c r="G79" s="157" t="s">
        <v>101</v>
      </c>
      <c r="H79" s="157" t="s">
        <v>101</v>
      </c>
      <c r="I79" s="157" t="s">
        <v>101</v>
      </c>
      <c r="J79" s="89" t="s">
        <v>15</v>
      </c>
    </row>
    <row r="80" ht="13.5" customHeight="1">
      <c r="A80" s="86"/>
      <c r="B80" s="87"/>
      <c r="C80" s="158" t="s">
        <v>102</v>
      </c>
      <c r="D80" s="159"/>
      <c r="E80" s="160"/>
      <c r="F80" s="157" t="s">
        <v>95</v>
      </c>
      <c r="G80" s="161"/>
      <c r="H80" s="161"/>
      <c r="I80" s="157" t="s">
        <v>101</v>
      </c>
      <c r="J80" s="89" t="s">
        <v>15</v>
      </c>
    </row>
    <row r="81">
      <c r="A81" s="86"/>
      <c r="B81" s="87"/>
      <c r="C81" s="158" t="s">
        <v>103</v>
      </c>
      <c r="D81" s="159"/>
      <c r="E81" s="160"/>
      <c r="F81" s="157" t="s">
        <v>95</v>
      </c>
      <c r="G81" s="157" t="s">
        <v>95</v>
      </c>
      <c r="H81" s="161"/>
      <c r="I81" s="157" t="s">
        <v>95</v>
      </c>
    </row>
    <row r="82">
      <c r="A82" s="86"/>
      <c r="B82" s="87"/>
      <c r="C82" s="158" t="s">
        <v>104</v>
      </c>
      <c r="D82" s="159"/>
      <c r="E82" s="160"/>
      <c r="F82" s="157" t="s">
        <v>95</v>
      </c>
      <c r="G82" s="157" t="s">
        <v>95</v>
      </c>
      <c r="H82" s="161"/>
      <c r="I82" s="157" t="s">
        <v>95</v>
      </c>
    </row>
    <row r="83">
      <c r="A83" s="86"/>
      <c r="B83" s="87"/>
      <c r="C83" s="158" t="s">
        <v>105</v>
      </c>
      <c r="D83" s="159"/>
      <c r="E83" s="160"/>
      <c r="F83" s="157" t="s">
        <v>95</v>
      </c>
      <c r="G83" s="157" t="s">
        <v>95</v>
      </c>
      <c r="H83" s="161"/>
      <c r="I83" s="157" t="s">
        <v>95</v>
      </c>
    </row>
    <row r="84">
      <c r="A84" s="86"/>
      <c r="B84" s="87"/>
      <c r="C84" s="158" t="s">
        <v>106</v>
      </c>
      <c r="D84" s="159"/>
      <c r="E84" s="160"/>
      <c r="F84" s="157" t="s">
        <v>95</v>
      </c>
      <c r="G84" s="157" t="s">
        <v>95</v>
      </c>
      <c r="H84" s="161"/>
      <c r="I84" s="157" t="s">
        <v>95</v>
      </c>
    </row>
    <row r="85">
      <c r="A85" s="86"/>
      <c r="B85" s="87"/>
      <c r="C85" s="158" t="s">
        <v>107</v>
      </c>
      <c r="D85" s="159"/>
      <c r="E85" s="160"/>
      <c r="F85" s="157" t="s">
        <v>95</v>
      </c>
      <c r="G85" s="157" t="s">
        <v>95</v>
      </c>
      <c r="H85" s="161"/>
      <c r="I85" s="157" t="s">
        <v>95</v>
      </c>
    </row>
    <row r="86">
      <c r="A86" s="86"/>
      <c r="B86" s="87"/>
      <c r="C86" s="158" t="s">
        <v>108</v>
      </c>
      <c r="D86" s="159"/>
      <c r="E86" s="160"/>
      <c r="F86" s="157" t="s">
        <v>95</v>
      </c>
      <c r="G86" s="157" t="s">
        <v>95</v>
      </c>
      <c r="H86" s="161"/>
      <c r="I86" s="157" t="s">
        <v>95</v>
      </c>
    </row>
    <row r="87">
      <c r="A87" s="86"/>
      <c r="B87" s="87"/>
      <c r="C87" s="158" t="s">
        <v>109</v>
      </c>
      <c r="D87" s="159"/>
      <c r="E87" s="160"/>
      <c r="F87" s="157" t="s">
        <v>95</v>
      </c>
      <c r="G87" s="157" t="s">
        <v>95</v>
      </c>
      <c r="H87" s="157" t="s">
        <v>110</v>
      </c>
      <c r="I87" s="157" t="s">
        <v>95</v>
      </c>
      <c r="J87" s="89" t="s">
        <v>15</v>
      </c>
    </row>
    <row r="88">
      <c r="A88" s="86"/>
      <c r="B88" s="87"/>
      <c r="C88" s="158" t="s">
        <v>111</v>
      </c>
      <c r="D88" s="159"/>
      <c r="E88" s="160"/>
      <c r="F88" s="157" t="s">
        <v>95</v>
      </c>
      <c r="G88" s="161"/>
      <c r="H88" s="157" t="s">
        <v>101</v>
      </c>
      <c r="I88" s="157" t="s">
        <v>101</v>
      </c>
      <c r="J88" s="89" t="s">
        <v>15</v>
      </c>
    </row>
    <row r="89">
      <c r="A89" s="86"/>
      <c r="B89" s="87"/>
      <c r="C89" s="158" t="s">
        <v>112</v>
      </c>
      <c r="D89" s="159"/>
      <c r="E89" s="160"/>
      <c r="F89" s="157" t="s">
        <v>97</v>
      </c>
      <c r="G89" s="161"/>
      <c r="H89" s="157" t="s">
        <v>113</v>
      </c>
      <c r="I89" s="157" t="s">
        <v>113</v>
      </c>
    </row>
    <row r="90">
      <c r="A90" s="86"/>
      <c r="B90" s="87"/>
      <c r="C90" s="87"/>
      <c r="D90" s="87"/>
      <c r="E90" s="156"/>
      <c r="F90" s="87"/>
      <c r="G90" s="87"/>
      <c r="H90" s="139"/>
    </row>
    <row r="91">
      <c r="A91" s="86"/>
      <c r="B91" s="87"/>
      <c r="C91" s="87"/>
      <c r="D91" s="87"/>
      <c r="E91" s="156"/>
      <c r="F91" s="87"/>
      <c r="G91" s="87"/>
      <c r="H91" s="139"/>
    </row>
    <row r="92">
      <c r="A92" s="86"/>
      <c r="B92" s="87"/>
      <c r="C92" s="87"/>
      <c r="D92" s="87"/>
      <c r="E92" s="156"/>
      <c r="F92" s="87"/>
      <c r="G92" s="87"/>
      <c r="H92" s="139"/>
    </row>
    <row r="93">
      <c r="A93" s="86"/>
      <c r="B93" s="87"/>
      <c r="C93" s="87"/>
      <c r="D93" s="87"/>
      <c r="E93" s="156"/>
      <c r="F93" s="87"/>
      <c r="G93" s="87"/>
      <c r="H93" s="139"/>
    </row>
    <row r="94">
      <c r="A94" s="86"/>
      <c r="B94" s="87"/>
      <c r="C94" s="87"/>
      <c r="D94" s="87"/>
      <c r="E94" s="156"/>
      <c r="F94" s="87"/>
      <c r="G94" s="87"/>
      <c r="H94" s="139"/>
    </row>
    <row r="95">
      <c r="A95" s="86"/>
      <c r="B95" s="87"/>
      <c r="C95" s="87"/>
      <c r="D95" s="87"/>
      <c r="E95" s="156"/>
      <c r="F95" s="87"/>
      <c r="G95" s="87"/>
      <c r="H95" s="139"/>
    </row>
    <row r="96">
      <c r="A96" s="86"/>
      <c r="B96" s="87"/>
      <c r="C96" s="87"/>
      <c r="D96" s="87"/>
      <c r="E96" s="156"/>
      <c r="F96" s="87"/>
      <c r="G96" s="87"/>
      <c r="H96" s="139"/>
    </row>
    <row r="97">
      <c r="A97" s="86"/>
      <c r="B97" s="87"/>
      <c r="C97" s="87"/>
      <c r="D97" s="87"/>
      <c r="E97" s="156"/>
      <c r="F97" s="87"/>
      <c r="G97" s="87"/>
      <c r="H97" s="139"/>
    </row>
    <row r="98">
      <c r="A98" s="86"/>
      <c r="B98" s="87"/>
      <c r="C98" s="87"/>
      <c r="D98" s="87"/>
      <c r="E98" s="156"/>
      <c r="F98" s="87"/>
      <c r="G98" s="87"/>
      <c r="H98" s="139"/>
    </row>
    <row r="99">
      <c r="A99" s="86"/>
      <c r="B99" s="87"/>
      <c r="C99" s="87"/>
      <c r="D99" s="87"/>
      <c r="E99" s="156"/>
      <c r="F99" s="87"/>
      <c r="G99" s="87"/>
      <c r="H99" s="139"/>
    </row>
    <row r="100">
      <c r="A100" s="86"/>
      <c r="B100" s="87"/>
      <c r="C100" s="87"/>
      <c r="D100" s="87"/>
      <c r="E100" s="156"/>
      <c r="F100" s="87"/>
      <c r="G100" s="87"/>
      <c r="H100" s="139"/>
    </row>
    <row r="101">
      <c r="A101" s="86"/>
      <c r="B101" s="87"/>
      <c r="C101" s="87"/>
      <c r="D101" s="87"/>
      <c r="E101" s="156"/>
      <c r="F101" s="87"/>
      <c r="G101" s="87"/>
      <c r="H101" s="139"/>
    </row>
    <row r="102">
      <c r="A102" s="86"/>
      <c r="B102" s="87"/>
      <c r="C102" s="87"/>
      <c r="D102" s="87"/>
      <c r="E102" s="156"/>
      <c r="F102" s="87"/>
      <c r="G102" s="87"/>
      <c r="H102" s="139"/>
    </row>
    <row r="103">
      <c r="A103" s="86"/>
      <c r="B103" s="87"/>
      <c r="C103" s="87"/>
      <c r="D103" s="87"/>
      <c r="E103" s="156"/>
      <c r="F103" s="87"/>
      <c r="G103" s="87"/>
      <c r="H103" s="139"/>
    </row>
    <row r="104">
      <c r="A104" s="86"/>
      <c r="B104" s="87"/>
      <c r="C104" s="87"/>
      <c r="D104" s="87"/>
      <c r="E104" s="156"/>
      <c r="F104" s="87"/>
      <c r="G104" s="87"/>
      <c r="H104" s="139"/>
    </row>
    <row r="105">
      <c r="A105" s="86"/>
      <c r="B105" s="87"/>
      <c r="C105" s="87"/>
      <c r="D105" s="87"/>
      <c r="E105" s="156"/>
      <c r="F105" s="87"/>
      <c r="G105" s="87"/>
      <c r="H105" s="139"/>
    </row>
    <row r="106">
      <c r="A106" s="86"/>
      <c r="B106" s="87"/>
      <c r="C106" s="87"/>
      <c r="D106" s="87"/>
      <c r="E106" s="156"/>
      <c r="F106" s="87"/>
      <c r="G106" s="87"/>
      <c r="H106" s="139"/>
    </row>
    <row r="107">
      <c r="A107" s="86"/>
      <c r="B107" s="87"/>
      <c r="C107" s="87"/>
      <c r="D107" s="87"/>
      <c r="E107" s="156"/>
      <c r="F107" s="87"/>
      <c r="G107" s="87"/>
      <c r="H107" s="139"/>
    </row>
    <row r="108">
      <c r="A108" s="86"/>
      <c r="B108" s="87"/>
      <c r="C108" s="87"/>
      <c r="D108" s="87"/>
      <c r="E108" s="156"/>
      <c r="F108" s="87"/>
      <c r="G108" s="87"/>
      <c r="H108" s="139"/>
    </row>
    <row r="109">
      <c r="A109" s="86"/>
      <c r="B109" s="87"/>
      <c r="C109" s="87"/>
      <c r="D109" s="87"/>
      <c r="E109" s="156"/>
      <c r="F109" s="87"/>
      <c r="G109" s="87"/>
      <c r="H109" s="139"/>
    </row>
    <row r="110">
      <c r="A110" s="86"/>
      <c r="B110" s="87"/>
      <c r="C110" s="87"/>
      <c r="D110" s="87"/>
      <c r="E110" s="156"/>
      <c r="F110" s="87"/>
      <c r="G110" s="87"/>
      <c r="H110" s="139"/>
    </row>
    <row r="111">
      <c r="A111" s="86"/>
      <c r="B111" s="87"/>
      <c r="C111" s="87"/>
      <c r="D111" s="87"/>
      <c r="E111" s="156"/>
      <c r="F111" s="87"/>
      <c r="G111" s="87"/>
      <c r="H111" s="139"/>
    </row>
    <row r="112">
      <c r="A112" s="86"/>
      <c r="B112" s="87"/>
      <c r="C112" s="87"/>
      <c r="D112" s="87"/>
      <c r="E112" s="156"/>
      <c r="F112" s="87"/>
      <c r="G112" s="87"/>
      <c r="H112" s="139"/>
    </row>
    <row r="113">
      <c r="A113" s="86"/>
      <c r="B113" s="87"/>
      <c r="C113" s="87"/>
      <c r="D113" s="87"/>
      <c r="E113" s="156"/>
      <c r="F113" s="87"/>
      <c r="G113" s="87"/>
      <c r="H113" s="139"/>
    </row>
    <row r="114">
      <c r="A114" s="86"/>
      <c r="B114" s="87"/>
      <c r="C114" s="87"/>
      <c r="D114" s="87"/>
      <c r="E114" s="156"/>
      <c r="F114" s="87"/>
      <c r="G114" s="87"/>
      <c r="H114" s="139"/>
    </row>
    <row r="115">
      <c r="A115" s="86"/>
      <c r="B115" s="87"/>
      <c r="C115" s="87"/>
      <c r="D115" s="87"/>
      <c r="E115" s="156"/>
      <c r="F115" s="87"/>
      <c r="G115" s="87"/>
      <c r="H115" s="139"/>
    </row>
    <row r="116">
      <c r="A116" s="86"/>
      <c r="B116" s="87"/>
      <c r="C116" s="87"/>
      <c r="D116" s="87"/>
      <c r="E116" s="156"/>
      <c r="F116" s="87"/>
      <c r="G116" s="87"/>
      <c r="H116" s="139"/>
    </row>
    <row r="117">
      <c r="A117" s="86"/>
      <c r="B117" s="87"/>
      <c r="C117" s="87"/>
      <c r="D117" s="87"/>
      <c r="E117" s="156"/>
      <c r="F117" s="87"/>
      <c r="G117" s="87"/>
      <c r="H117" s="139"/>
    </row>
    <row r="118">
      <c r="A118" s="86"/>
      <c r="B118" s="87"/>
      <c r="C118" s="87"/>
      <c r="D118" s="87"/>
      <c r="E118" s="156"/>
      <c r="F118" s="87"/>
      <c r="G118" s="87"/>
      <c r="H118" s="139"/>
    </row>
    <row r="119">
      <c r="A119" s="86"/>
      <c r="B119" s="87"/>
      <c r="C119" s="87"/>
      <c r="D119" s="87"/>
      <c r="E119" s="156"/>
      <c r="F119" s="87"/>
      <c r="G119" s="87"/>
      <c r="H119" s="139"/>
    </row>
    <row r="120">
      <c r="A120" s="86"/>
      <c r="B120" s="87"/>
      <c r="C120" s="87"/>
      <c r="D120" s="87"/>
      <c r="E120" s="156"/>
      <c r="F120" s="87"/>
      <c r="G120" s="87"/>
      <c r="H120" s="139"/>
    </row>
    <row r="121">
      <c r="A121" s="86"/>
      <c r="B121" s="87"/>
      <c r="C121" s="87"/>
      <c r="D121" s="87"/>
      <c r="E121" s="156"/>
      <c r="F121" s="87"/>
      <c r="G121" s="87"/>
      <c r="H121" s="139"/>
    </row>
    <row r="122">
      <c r="A122" s="86"/>
      <c r="B122" s="87"/>
      <c r="C122" s="87"/>
      <c r="D122" s="87"/>
      <c r="E122" s="156"/>
      <c r="F122" s="87"/>
      <c r="G122" s="87"/>
      <c r="H122" s="139"/>
    </row>
    <row r="123">
      <c r="A123" s="86"/>
      <c r="B123" s="87"/>
      <c r="C123" s="87"/>
      <c r="D123" s="87"/>
      <c r="E123" s="156"/>
      <c r="F123" s="87"/>
      <c r="G123" s="87"/>
      <c r="H123" s="139"/>
    </row>
    <row r="124">
      <c r="A124" s="86"/>
      <c r="B124" s="87"/>
      <c r="C124" s="87"/>
      <c r="D124" s="87"/>
      <c r="E124" s="156"/>
      <c r="F124" s="87"/>
      <c r="G124" s="87"/>
      <c r="H124" s="139"/>
    </row>
    <row r="125">
      <c r="A125" s="86"/>
      <c r="B125" s="87"/>
      <c r="C125" s="87"/>
      <c r="D125" s="87"/>
      <c r="E125" s="156"/>
      <c r="F125" s="87"/>
      <c r="G125" s="87"/>
      <c r="H125" s="139"/>
    </row>
    <row r="126">
      <c r="A126" s="86"/>
      <c r="B126" s="87"/>
      <c r="C126" s="87"/>
      <c r="D126" s="87"/>
      <c r="E126" s="156"/>
      <c r="F126" s="87"/>
      <c r="G126" s="87"/>
      <c r="H126" s="139"/>
    </row>
    <row r="127">
      <c r="A127" s="86"/>
      <c r="B127" s="87"/>
      <c r="C127" s="87"/>
      <c r="D127" s="87"/>
      <c r="E127" s="156"/>
      <c r="F127" s="87"/>
      <c r="G127" s="87"/>
      <c r="H127" s="139"/>
    </row>
    <row r="128">
      <c r="A128" s="86"/>
      <c r="B128" s="87"/>
      <c r="C128" s="87"/>
      <c r="D128" s="87"/>
      <c r="E128" s="156"/>
      <c r="F128" s="87"/>
      <c r="G128" s="87"/>
      <c r="H128" s="139"/>
    </row>
    <row r="129">
      <c r="A129" s="86"/>
      <c r="B129" s="87"/>
      <c r="C129" s="87"/>
      <c r="D129" s="87"/>
      <c r="E129" s="156"/>
      <c r="F129" s="87"/>
      <c r="G129" s="87"/>
      <c r="H129" s="139"/>
    </row>
    <row r="130">
      <c r="A130" s="86"/>
      <c r="B130" s="87"/>
      <c r="C130" s="87"/>
      <c r="D130" s="87"/>
      <c r="E130" s="156"/>
      <c r="F130" s="87"/>
      <c r="G130" s="87"/>
      <c r="H130" s="139"/>
    </row>
    <row r="131">
      <c r="A131" s="86"/>
      <c r="B131" s="87"/>
      <c r="C131" s="87"/>
      <c r="D131" s="87"/>
      <c r="E131" s="156"/>
      <c r="F131" s="87"/>
      <c r="G131" s="87"/>
      <c r="H131" s="139"/>
    </row>
    <row r="132">
      <c r="A132" s="86"/>
      <c r="B132" s="87"/>
      <c r="C132" s="87"/>
      <c r="D132" s="87"/>
      <c r="E132" s="156"/>
      <c r="F132" s="87"/>
      <c r="G132" s="87"/>
      <c r="H132" s="139"/>
    </row>
    <row r="133">
      <c r="A133" s="86"/>
      <c r="B133" s="87"/>
      <c r="C133" s="87"/>
      <c r="D133" s="87"/>
      <c r="E133" s="156"/>
      <c r="F133" s="87"/>
      <c r="G133" s="87"/>
      <c r="H133" s="139"/>
    </row>
    <row r="134">
      <c r="A134" s="86"/>
      <c r="B134" s="87"/>
      <c r="C134" s="87"/>
      <c r="D134" s="87"/>
      <c r="E134" s="156"/>
      <c r="F134" s="87"/>
      <c r="G134" s="87"/>
      <c r="H134" s="139"/>
    </row>
    <row r="135">
      <c r="A135" s="86"/>
      <c r="B135" s="87"/>
      <c r="C135" s="87"/>
      <c r="D135" s="87"/>
      <c r="E135" s="156"/>
      <c r="F135" s="87"/>
      <c r="G135" s="87"/>
      <c r="H135" s="139"/>
    </row>
    <row r="136">
      <c r="A136" s="86"/>
      <c r="B136" s="87"/>
      <c r="C136" s="87"/>
      <c r="D136" s="87"/>
      <c r="E136" s="156"/>
      <c r="F136" s="87"/>
      <c r="G136" s="87"/>
      <c r="H136" s="139"/>
    </row>
    <row r="137">
      <c r="A137" s="86"/>
      <c r="B137" s="87"/>
      <c r="C137" s="87"/>
      <c r="D137" s="87"/>
      <c r="E137" s="156"/>
      <c r="F137" s="87"/>
      <c r="G137" s="87"/>
      <c r="H137" s="139"/>
    </row>
    <row r="138">
      <c r="A138" s="86"/>
      <c r="B138" s="87"/>
      <c r="C138" s="87"/>
      <c r="D138" s="87"/>
      <c r="E138" s="156"/>
      <c r="F138" s="87"/>
      <c r="G138" s="87"/>
      <c r="H138" s="139"/>
    </row>
    <row r="139">
      <c r="A139" s="86"/>
      <c r="B139" s="87"/>
      <c r="C139" s="87"/>
      <c r="D139" s="87"/>
      <c r="E139" s="156"/>
      <c r="F139" s="87"/>
      <c r="G139" s="87"/>
      <c r="H139" s="139"/>
    </row>
    <row r="140">
      <c r="A140" s="86"/>
      <c r="B140" s="87"/>
      <c r="C140" s="87"/>
      <c r="D140" s="87"/>
      <c r="E140" s="156"/>
      <c r="F140" s="87"/>
      <c r="G140" s="87"/>
      <c r="H140" s="139"/>
    </row>
    <row r="141">
      <c r="A141" s="86"/>
      <c r="B141" s="87"/>
      <c r="C141" s="87"/>
      <c r="D141" s="87"/>
      <c r="E141" s="87"/>
      <c r="F141" s="87"/>
      <c r="G141" s="87"/>
      <c r="H141" s="139"/>
    </row>
    <row r="142">
      <c r="A142" s="86"/>
      <c r="B142" s="87"/>
      <c r="C142" s="87"/>
      <c r="D142" s="87"/>
      <c r="E142" s="87"/>
      <c r="F142" s="87"/>
      <c r="G142" s="87"/>
      <c r="H142" s="139"/>
    </row>
    <row r="143">
      <c r="A143" s="86"/>
      <c r="B143" s="87"/>
      <c r="C143" s="87"/>
      <c r="D143" s="87"/>
      <c r="E143" s="87"/>
      <c r="F143" s="87"/>
      <c r="G143" s="87"/>
      <c r="H143" s="139"/>
    </row>
    <row r="144">
      <c r="A144" s="86"/>
      <c r="B144" s="87"/>
      <c r="C144" s="87"/>
      <c r="D144" s="87"/>
      <c r="E144" s="87"/>
      <c r="F144" s="87"/>
      <c r="G144" s="87"/>
      <c r="H144" s="139"/>
    </row>
    <row r="145">
      <c r="A145" s="86"/>
      <c r="B145" s="87"/>
      <c r="C145" s="87"/>
      <c r="D145" s="87"/>
      <c r="E145" s="87"/>
      <c r="F145" s="87"/>
      <c r="G145" s="87"/>
      <c r="H145" s="139"/>
    </row>
    <row r="146">
      <c r="A146" s="86"/>
      <c r="B146" s="87"/>
      <c r="C146" s="87"/>
      <c r="D146" s="87"/>
      <c r="E146" s="87"/>
      <c r="F146" s="87"/>
      <c r="G146" s="87"/>
      <c r="H146" s="139"/>
    </row>
    <row r="147">
      <c r="A147" s="86"/>
      <c r="B147" s="87"/>
      <c r="C147" s="87"/>
      <c r="D147" s="87"/>
      <c r="E147" s="87"/>
      <c r="F147" s="87"/>
      <c r="G147" s="87"/>
      <c r="H147" s="139"/>
    </row>
  </sheetData>
  <sheetProtection sheet="1" insertHyperlinks="0" autoFilter="0" pivotTables="0"/>
  <mergeCells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00000000-0002-0000-0000-000000000000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2"/>
  <sheetViews>
    <sheetView workbookViewId="0">
      <selection activeCell="B55" sqref="B55"/>
    </sheetView>
  </sheetViews>
  <sheetFormatPr baseColWidth="10" defaultColWidth="11.42578125" defaultRowHeight="12.75" x14ac:dyDescent="0.2"/>
  <cols>
    <col min="1" max="1" width="2.140625" customWidth="1" style="12"/>
    <col min="2" max="2" width="35.42578125" customWidth="1" style="43"/>
    <col min="3" max="3" width="7.5703125" customWidth="1" style="43"/>
    <col min="4" max="4" bestFit="1" width="8" customWidth="1" style="43"/>
    <col min="5" max="5" bestFit="1" width="11.85546875" customWidth="1" style="43"/>
    <col min="6" max="6" bestFit="1" width="11.7109375" customWidth="1" style="43"/>
    <col min="7" max="7" bestFit="1" width="25.7109375" customWidth="1" style="43"/>
    <col min="8" max="17" width="11.42578125" customWidth="1" style="81"/>
    <col min="18" max="16384" width="11.42578125" customWidth="1" style="9"/>
  </cols>
  <sheetData>
    <row r="1" ht="4.5" customHeight="1">
      <c r="A1" s="7"/>
      <c r="B1" s="16"/>
      <c r="C1" s="16"/>
      <c r="D1" s="16"/>
      <c r="E1" s="16"/>
      <c r="F1" s="16"/>
      <c r="G1" s="16"/>
      <c r="H1" s="9"/>
      <c r="I1" s="9"/>
      <c r="J1" s="9"/>
      <c r="K1" s="9"/>
      <c r="L1" s="9"/>
      <c r="M1" s="9"/>
      <c r="N1" s="9"/>
      <c r="O1" s="9"/>
      <c r="P1" s="9"/>
      <c r="Q1" s="9"/>
    </row>
    <row r="2" ht="15" customHeight="1">
      <c r="A2" s="7"/>
      <c r="B2" s="244" t="s">
        <v>114</v>
      </c>
      <c r="C2" s="245"/>
      <c r="D2" s="245"/>
      <c r="E2" s="246"/>
      <c r="F2" s="247"/>
      <c r="G2" s="247"/>
      <c r="H2" s="9"/>
      <c r="I2" s="9"/>
      <c r="J2" s="9"/>
      <c r="K2" s="9"/>
      <c r="L2" s="9"/>
      <c r="M2" s="9"/>
      <c r="N2" s="9"/>
      <c r="O2" s="9"/>
      <c r="P2" s="9"/>
      <c r="Q2" s="9"/>
    </row>
    <row r="3" ht="15" customHeight="1">
      <c r="A3" s="44"/>
      <c r="B3" s="245"/>
      <c r="C3" s="245"/>
      <c r="D3" s="245"/>
      <c r="E3" s="246"/>
      <c r="F3" s="248"/>
      <c r="G3" s="248"/>
      <c r="H3" s="9"/>
      <c r="I3" s="9"/>
      <c r="J3" s="9"/>
      <c r="K3" s="9"/>
      <c r="L3" s="9"/>
      <c r="M3" s="9"/>
      <c r="N3" s="9"/>
      <c r="O3" s="9"/>
      <c r="P3" s="9"/>
      <c r="Q3" s="9"/>
    </row>
    <row r="4" ht="15" customHeight="1">
      <c r="A4" s="7"/>
      <c r="B4" s="56" t="s">
        <v>115</v>
      </c>
      <c r="C4" s="249"/>
      <c r="D4" s="249"/>
      <c r="E4" s="250"/>
      <c r="F4" s="169"/>
      <c r="G4" s="170"/>
      <c r="H4" s="9"/>
      <c r="I4" s="9"/>
      <c r="J4" s="9"/>
      <c r="K4" s="9"/>
      <c r="L4" s="9"/>
      <c r="M4" s="9"/>
      <c r="N4" s="9"/>
      <c r="O4" s="9"/>
      <c r="P4" s="9"/>
      <c r="Q4" s="9"/>
    </row>
    <row r="5" ht="15" customHeight="1">
      <c r="A5" s="7"/>
      <c r="B5" s="54" t="s">
        <v>3</v>
      </c>
      <c r="C5" s="251" t="s">
        <v>4</v>
      </c>
      <c r="D5" s="252"/>
      <c r="E5" s="252"/>
      <c r="F5" s="18"/>
      <c r="G5" s="59"/>
      <c r="H5" s="9"/>
      <c r="I5" s="9"/>
      <c r="J5" s="9"/>
      <c r="K5" s="9"/>
      <c r="L5" s="9"/>
      <c r="M5" s="9"/>
      <c r="N5" s="9"/>
      <c r="O5" s="9"/>
      <c r="P5" s="9"/>
      <c r="Q5" s="9"/>
    </row>
    <row r="6" ht="43.5" customHeight="1">
      <c r="A6" s="7"/>
      <c r="B6" s="55" t="s">
        <v>5</v>
      </c>
      <c r="C6" s="253" t="s">
        <v>6</v>
      </c>
      <c r="D6" s="254"/>
      <c r="E6" s="255"/>
      <c r="F6" s="28" t="s">
        <v>7</v>
      </c>
      <c r="G6" s="102" t="str">
        <f>Gerät!G7</f>
        <v>[Name des Bieters]</v>
      </c>
      <c r="H6" s="9"/>
      <c r="I6" s="9"/>
      <c r="J6" s="9"/>
      <c r="K6" s="9"/>
      <c r="L6" s="9"/>
      <c r="M6" s="9"/>
      <c r="N6" s="9"/>
      <c r="O6" s="9"/>
      <c r="P6" s="9"/>
      <c r="Q6" s="9"/>
    </row>
    <row r="7" ht="4.5" customHeight="1">
      <c r="A7" s="7"/>
      <c r="B7" s="16"/>
      <c r="C7" s="16"/>
      <c r="D7" s="16"/>
      <c r="E7" s="20"/>
      <c r="F7" s="16"/>
      <c r="G7" s="16"/>
      <c r="H7" s="9"/>
      <c r="I7" s="9"/>
      <c r="J7" s="9"/>
      <c r="K7" s="9"/>
      <c r="L7" s="9"/>
      <c r="M7" s="9"/>
      <c r="N7" s="9"/>
      <c r="O7" s="9"/>
      <c r="P7" s="9"/>
      <c r="Q7" s="9"/>
    </row>
    <row r="8" ht="15" customHeight="1">
      <c r="A8" s="10">
        <v>1</v>
      </c>
      <c r="B8" s="60" t="s">
        <v>116</v>
      </c>
      <c r="C8" s="21" t="s">
        <v>117</v>
      </c>
      <c r="D8" s="21" t="s">
        <v>118</v>
      </c>
      <c r="E8" s="21" t="s">
        <v>12</v>
      </c>
      <c r="F8" s="21" t="s">
        <v>13</v>
      </c>
      <c r="G8" s="61" t="s">
        <v>14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ht="15" customHeight="1">
      <c r="A9" s="10">
        <v>2</v>
      </c>
      <c r="B9" s="62" t="s">
        <v>119</v>
      </c>
      <c r="C9" s="53"/>
      <c r="D9" s="33" t="s">
        <v>110</v>
      </c>
      <c r="E9" s="63"/>
      <c r="F9" s="64">
        <f>E9</f>
        <v>0</v>
      </c>
      <c r="G9" s="65"/>
      <c r="H9" s="9"/>
      <c r="I9" s="9"/>
      <c r="J9" s="9"/>
      <c r="K9" s="9"/>
      <c r="L9" s="9"/>
      <c r="M9" s="9"/>
      <c r="N9" s="9"/>
      <c r="O9" s="9"/>
      <c r="P9" s="9"/>
      <c r="Q9" s="9"/>
    </row>
    <row r="10" ht="15" customHeight="1">
      <c r="A10" s="10">
        <v>3</v>
      </c>
      <c r="B10" s="66" t="s">
        <v>120</v>
      </c>
      <c r="C10" s="171"/>
      <c r="D10" s="33" t="s">
        <v>121</v>
      </c>
      <c r="E10" s="64">
        <f>C10*$E$9</f>
        <v>0</v>
      </c>
      <c r="F10" s="64">
        <f>E10</f>
        <v>0</v>
      </c>
      <c r="G10" s="67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ht="15" customHeight="1">
      <c r="A11" s="10">
        <v>4</v>
      </c>
      <c r="B11" s="66" t="s">
        <v>122</v>
      </c>
      <c r="C11" s="68"/>
      <c r="D11" s="33" t="s">
        <v>121</v>
      </c>
      <c r="E11" s="64">
        <f>C11*$E$9</f>
        <v>0</v>
      </c>
      <c r="F11" s="64">
        <f>E11</f>
        <v>0</v>
      </c>
      <c r="G11" s="67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ht="15" customHeight="1">
      <c r="A12" s="10">
        <v>5</v>
      </c>
      <c r="B12" s="172" t="s">
        <v>123</v>
      </c>
      <c r="C12" s="85"/>
      <c r="D12" s="173" t="s">
        <v>124</v>
      </c>
      <c r="E12" s="174"/>
      <c r="F12" s="69">
        <f>E12</f>
        <v>0</v>
      </c>
      <c r="G12" s="70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ht="15" customHeight="1">
      <c r="A13" s="10">
        <v>6</v>
      </c>
      <c r="B13" s="175" t="s">
        <v>125</v>
      </c>
      <c r="C13" s="24"/>
      <c r="D13" s="25"/>
      <c r="E13" s="26"/>
      <c r="F13" s="64">
        <f>SUM(F9:F12)</f>
        <v>0</v>
      </c>
      <c r="G13" s="176" t="s">
        <v>126</v>
      </c>
      <c r="H13" s="9"/>
      <c r="I13" s="9"/>
      <c r="J13" s="9"/>
      <c r="K13" s="9"/>
      <c r="L13" s="9"/>
      <c r="M13" s="9"/>
      <c r="N13" s="9"/>
      <c r="O13" s="9"/>
      <c r="P13" s="9"/>
      <c r="Q13" s="9"/>
    </row>
    <row r="14" ht="15" customHeight="1">
      <c r="A14" s="10">
        <v>7</v>
      </c>
      <c r="B14" s="71" t="s">
        <v>127</v>
      </c>
      <c r="C14" s="27"/>
      <c r="D14" s="28"/>
      <c r="E14" s="177"/>
      <c r="F14" s="64">
        <f>E14*F13</f>
        <v>0</v>
      </c>
      <c r="G14" s="178" t="s">
        <v>128</v>
      </c>
      <c r="H14" s="9"/>
      <c r="I14" s="9"/>
      <c r="J14" s="9"/>
      <c r="K14" s="9"/>
      <c r="L14" s="9"/>
      <c r="M14" s="9"/>
      <c r="N14" s="9"/>
      <c r="O14" s="9"/>
      <c r="P14" s="9"/>
      <c r="Q14" s="9"/>
    </row>
    <row r="15" ht="15" customHeight="1">
      <c r="A15" s="10">
        <v>8</v>
      </c>
      <c r="B15" s="71" t="s">
        <v>29</v>
      </c>
      <c r="C15" s="27"/>
      <c r="D15" s="30"/>
      <c r="E15" s="31"/>
      <c r="F15" s="72">
        <f>F13+F14</f>
        <v>0</v>
      </c>
      <c r="G15" s="179" t="str">
        <f>IF(F13=0,"",(F15+F16))</f>
      </c>
      <c r="H15" s="9"/>
      <c r="I15" s="9"/>
      <c r="J15" s="9"/>
      <c r="K15" s="9"/>
      <c r="L15" s="9"/>
      <c r="M15" s="9"/>
      <c r="N15" s="9"/>
      <c r="O15" s="9"/>
      <c r="P15" s="9"/>
      <c r="Q15" s="9"/>
    </row>
    <row r="16" ht="15" customHeight="1">
      <c r="A16" s="10">
        <v>9</v>
      </c>
      <c r="B16" s="71" t="s">
        <v>39</v>
      </c>
      <c r="C16" s="186" t="s">
        <v>32</v>
      </c>
      <c r="D16" s="188"/>
      <c r="E16" s="177"/>
      <c r="F16" s="72">
        <f>F15*E16</f>
        <v>0</v>
      </c>
      <c r="G16" s="190" t="s">
        <v>129</v>
      </c>
      <c r="H16" s="8"/>
      <c r="I16" s="8"/>
      <c r="J16" s="8"/>
      <c r="K16" s="8"/>
      <c r="L16" s="8"/>
      <c r="M16" s="8"/>
      <c r="N16" s="8"/>
      <c r="O16" s="8"/>
      <c r="P16" s="8"/>
      <c r="Q16" s="9"/>
    </row>
    <row r="17" ht="15" customHeight="1">
      <c r="A17" s="10">
        <v>10</v>
      </c>
      <c r="B17" s="60" t="s">
        <v>130</v>
      </c>
      <c r="C17" s="21" t="s">
        <v>117</v>
      </c>
      <c r="D17" s="21" t="s">
        <v>118</v>
      </c>
      <c r="E17" s="21" t="s">
        <v>12</v>
      </c>
      <c r="F17" s="21" t="s">
        <v>13</v>
      </c>
      <c r="G17" s="61" t="s">
        <v>14</v>
      </c>
      <c r="H17" s="9"/>
      <c r="I17" s="9"/>
      <c r="J17" s="9"/>
      <c r="K17" s="9"/>
      <c r="L17" s="9"/>
      <c r="M17" s="9"/>
      <c r="N17" s="9"/>
      <c r="O17" s="9"/>
      <c r="P17" s="9"/>
      <c r="Q17" s="9"/>
    </row>
    <row r="18" ht="15" customHeight="1">
      <c r="A18" s="10">
        <v>11</v>
      </c>
      <c r="B18" s="180" t="s">
        <v>131</v>
      </c>
      <c r="C18" s="224"/>
      <c r="D18" s="226"/>
      <c r="E18" s="73"/>
      <c r="F18" s="64">
        <f>C18*E18</f>
        <v>0</v>
      </c>
      <c r="G18" s="67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ht="15" customHeight="1">
      <c r="A19" s="10">
        <v>12</v>
      </c>
      <c r="B19" s="180" t="s">
        <v>132</v>
      </c>
      <c r="C19" s="224"/>
      <c r="D19" s="226"/>
      <c r="E19" s="73"/>
      <c r="F19" s="64">
        <f>C19*E19</f>
        <v>0</v>
      </c>
      <c r="G19" s="67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ht="15" customHeight="1">
      <c r="A20" s="10">
        <v>13</v>
      </c>
      <c r="B20" s="180" t="s">
        <v>133</v>
      </c>
      <c r="C20" s="225"/>
      <c r="D20" s="227"/>
      <c r="E20" s="181"/>
      <c r="F20" s="69">
        <f>C20*E20</f>
        <v>0</v>
      </c>
      <c r="G20" s="67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ht="15" customHeight="1">
      <c r="A21" s="10">
        <v>14</v>
      </c>
      <c r="B21" s="74" t="s">
        <v>125</v>
      </c>
      <c r="C21" s="24"/>
      <c r="D21" s="25"/>
      <c r="E21" s="26"/>
      <c r="F21" s="64">
        <f>SUM(F18:F20)</f>
        <v>0</v>
      </c>
      <c r="G21" s="176" t="s">
        <v>134</v>
      </c>
      <c r="H21" s="9"/>
      <c r="I21" s="9"/>
      <c r="J21" s="9"/>
      <c r="K21" s="9"/>
      <c r="L21" s="9"/>
      <c r="M21" s="9"/>
      <c r="N21" s="9"/>
      <c r="O21" s="9"/>
      <c r="P21" s="9"/>
      <c r="Q21" s="9"/>
    </row>
    <row r="22" ht="15" customHeight="1">
      <c r="A22" s="10">
        <v>15</v>
      </c>
      <c r="B22" s="75" t="s">
        <v>26</v>
      </c>
      <c r="C22" s="27"/>
      <c r="D22" s="28"/>
      <c r="E22" s="29"/>
      <c r="F22" s="64">
        <f>E22*F21</f>
        <v>0</v>
      </c>
      <c r="G22" s="76" t="str">
        <f>$G$14</f>
        <v>bezogen auf kalk. Selbstkosten</v>
      </c>
      <c r="H22" s="9"/>
      <c r="I22" s="9"/>
      <c r="J22" s="9"/>
      <c r="K22" s="9"/>
      <c r="L22" s="9"/>
      <c r="M22" s="9"/>
      <c r="N22" s="9"/>
      <c r="O22" s="9"/>
      <c r="P22" s="9"/>
      <c r="Q22" s="9"/>
    </row>
    <row r="23" ht="15" customHeight="1">
      <c r="A23" s="10">
        <v>16</v>
      </c>
      <c r="B23" s="71" t="s">
        <v>29</v>
      </c>
      <c r="C23" s="27"/>
      <c r="D23" s="30"/>
      <c r="E23" s="31"/>
      <c r="F23" s="72">
        <f>F21+F22</f>
        <v>0</v>
      </c>
      <c r="G23" s="182" t="str">
        <f>IF(F21=0,"",(F23+F24))</f>
      </c>
      <c r="H23" s="9"/>
      <c r="I23" s="9"/>
      <c r="J23" s="9"/>
      <c r="K23" s="9"/>
      <c r="L23" s="9"/>
      <c r="M23" s="9"/>
      <c r="N23" s="9"/>
      <c r="O23" s="9"/>
      <c r="P23" s="9"/>
      <c r="Q23" s="9"/>
    </row>
    <row r="24" ht="15" customHeight="1">
      <c r="A24" s="10">
        <v>17</v>
      </c>
      <c r="B24" s="71" t="s">
        <v>39</v>
      </c>
      <c r="C24" s="186" t="s">
        <v>32</v>
      </c>
      <c r="D24" s="188"/>
      <c r="E24" s="177"/>
      <c r="F24" s="72">
        <f>F23*E24</f>
        <v>0</v>
      </c>
      <c r="G24" s="190" t="s">
        <v>135</v>
      </c>
      <c r="H24" s="8"/>
      <c r="I24" s="8"/>
      <c r="J24" s="8"/>
      <c r="K24" s="8"/>
      <c r="L24" s="8"/>
      <c r="M24" s="8"/>
      <c r="N24" s="8"/>
      <c r="O24" s="8"/>
      <c r="P24" s="8"/>
      <c r="Q24" s="9"/>
    </row>
    <row r="25" ht="15" customHeight="1">
      <c r="A25" s="10">
        <v>18</v>
      </c>
      <c r="B25" s="60" t="s">
        <v>136</v>
      </c>
      <c r="C25" s="21" t="s">
        <v>117</v>
      </c>
      <c r="D25" s="21" t="s">
        <v>118</v>
      </c>
      <c r="E25" s="21" t="s">
        <v>12</v>
      </c>
      <c r="F25" s="21" t="s">
        <v>13</v>
      </c>
      <c r="G25" s="61" t="s">
        <v>14</v>
      </c>
      <c r="H25" s="9"/>
      <c r="I25" s="9"/>
      <c r="J25" s="9"/>
      <c r="K25" s="9"/>
      <c r="L25" s="9"/>
      <c r="M25" s="9"/>
      <c r="N25" s="9"/>
      <c r="O25" s="9"/>
      <c r="P25" s="9"/>
      <c r="Q25" s="9"/>
    </row>
    <row r="26" ht="15" customHeight="1">
      <c r="A26" s="10">
        <v>19</v>
      </c>
      <c r="B26" s="62" t="s">
        <v>137</v>
      </c>
      <c r="C26" s="53"/>
      <c r="D26" s="33" t="s">
        <v>110</v>
      </c>
      <c r="E26" s="64">
        <f>$E$9</f>
        <v>0</v>
      </c>
      <c r="F26" s="64"/>
      <c r="G26" s="67"/>
      <c r="H26" s="9"/>
      <c r="I26" s="9"/>
      <c r="J26" s="9"/>
      <c r="K26" s="9"/>
      <c r="L26" s="9"/>
      <c r="M26" s="9"/>
      <c r="N26" s="9"/>
      <c r="O26" s="9"/>
      <c r="P26" s="9"/>
      <c r="Q26" s="9"/>
    </row>
    <row r="27" ht="15" customHeight="1">
      <c r="A27" s="10">
        <v>20</v>
      </c>
      <c r="B27" s="172" t="s">
        <v>138</v>
      </c>
      <c r="C27" s="183"/>
      <c r="D27" s="173" t="s">
        <v>139</v>
      </c>
      <c r="E27" s="69">
        <f>E26*C27/100</f>
        <v>0</v>
      </c>
      <c r="F27" s="69">
        <f>E27</f>
        <v>0</v>
      </c>
      <c r="G27" s="67"/>
      <c r="H27" s="9"/>
      <c r="I27" s="9"/>
      <c r="J27" s="9"/>
      <c r="K27" s="9"/>
      <c r="L27" s="9"/>
      <c r="M27" s="9"/>
      <c r="N27" s="9"/>
      <c r="O27" s="9"/>
      <c r="P27" s="9"/>
      <c r="Q27" s="9"/>
    </row>
    <row r="28" ht="15" customHeight="1">
      <c r="A28" s="10">
        <v>21</v>
      </c>
      <c r="B28" s="175" t="s">
        <v>125</v>
      </c>
      <c r="C28" s="24"/>
      <c r="D28" s="25"/>
      <c r="E28" s="26"/>
      <c r="F28" s="64">
        <f>SUM(F26:F27)</f>
        <v>0</v>
      </c>
      <c r="G28" s="176" t="s">
        <v>140</v>
      </c>
      <c r="H28" s="9"/>
      <c r="I28" s="9"/>
      <c r="J28" s="9"/>
      <c r="K28" s="9"/>
      <c r="L28" s="9"/>
      <c r="M28" s="9"/>
      <c r="N28" s="9"/>
      <c r="O28" s="9"/>
      <c r="P28" s="9"/>
      <c r="Q28" s="9"/>
    </row>
    <row r="29" ht="15" customHeight="1">
      <c r="A29" s="10">
        <v>22</v>
      </c>
      <c r="B29" s="71" t="s">
        <v>26</v>
      </c>
      <c r="C29" s="27"/>
      <c r="D29" s="28"/>
      <c r="E29" s="29"/>
      <c r="F29" s="64">
        <f>E29*F28</f>
        <v>0</v>
      </c>
      <c r="G29" s="76" t="str">
        <f>$G$14</f>
        <v>bezogen auf kalk. Selbstkosten</v>
      </c>
      <c r="H29" s="9"/>
      <c r="I29" s="9"/>
      <c r="J29" s="9"/>
      <c r="K29" s="9"/>
      <c r="L29" s="9"/>
      <c r="M29" s="9"/>
      <c r="N29" s="9"/>
      <c r="O29" s="9"/>
      <c r="P29" s="9"/>
      <c r="Q29" s="9"/>
    </row>
    <row r="30" ht="15" customHeight="1">
      <c r="A30" s="10">
        <v>23</v>
      </c>
      <c r="B30" s="71" t="s">
        <v>29</v>
      </c>
      <c r="C30" s="27"/>
      <c r="D30" s="30"/>
      <c r="E30" s="31"/>
      <c r="F30" s="72">
        <f>F28+F29</f>
        <v>0</v>
      </c>
      <c r="G30" s="179" t="str">
        <f>IF(F28=0,"",(F30+F31))</f>
      </c>
      <c r="H30" s="9"/>
      <c r="I30" s="9"/>
      <c r="J30" s="9"/>
      <c r="K30" s="9"/>
      <c r="L30" s="9"/>
      <c r="M30" s="9"/>
      <c r="N30" s="9"/>
      <c r="O30" s="9"/>
      <c r="P30" s="9"/>
      <c r="Q30" s="9"/>
    </row>
    <row r="31" ht="15" customHeight="1">
      <c r="A31" s="10">
        <v>24</v>
      </c>
      <c r="B31" s="71" t="s">
        <v>39</v>
      </c>
      <c r="C31" s="186" t="s">
        <v>32</v>
      </c>
      <c r="D31" s="188"/>
      <c r="E31" s="177"/>
      <c r="F31" s="72">
        <f>F30*E31</f>
        <v>0</v>
      </c>
      <c r="G31" s="190" t="s">
        <v>129</v>
      </c>
      <c r="H31" s="8"/>
      <c r="I31" s="8"/>
      <c r="J31" s="8"/>
      <c r="K31" s="8"/>
      <c r="L31" s="8"/>
      <c r="M31" s="8"/>
      <c r="N31" s="8"/>
      <c r="O31" s="8"/>
      <c r="P31" s="8"/>
      <c r="Q31" s="9"/>
    </row>
    <row r="32" ht="15" customHeight="1">
      <c r="A32" s="10">
        <v>25</v>
      </c>
      <c r="B32" s="60" t="s">
        <v>141</v>
      </c>
      <c r="C32" s="21" t="s">
        <v>117</v>
      </c>
      <c r="D32" s="21" t="s">
        <v>118</v>
      </c>
      <c r="E32" s="21" t="s">
        <v>12</v>
      </c>
      <c r="F32" s="21" t="s">
        <v>13</v>
      </c>
      <c r="G32" s="61" t="s">
        <v>14</v>
      </c>
      <c r="H32" s="9"/>
      <c r="I32" s="9"/>
      <c r="J32" s="9"/>
      <c r="K32" s="9"/>
      <c r="L32" s="9"/>
      <c r="M32" s="9"/>
      <c r="N32" s="9"/>
      <c r="O32" s="9"/>
      <c r="P32" s="9"/>
      <c r="Q32" s="9"/>
    </row>
    <row r="33" ht="15" customHeight="1">
      <c r="A33" s="10">
        <v>26</v>
      </c>
      <c r="B33" s="62" t="s">
        <v>137</v>
      </c>
      <c r="C33" s="53"/>
      <c r="D33" s="33" t="s">
        <v>110</v>
      </c>
      <c r="E33" s="64">
        <f>$E$9</f>
        <v>0</v>
      </c>
      <c r="F33" s="184"/>
      <c r="G33" s="67"/>
      <c r="H33" s="9"/>
      <c r="I33" s="9"/>
      <c r="J33" s="9"/>
      <c r="K33" s="9"/>
      <c r="L33" s="9"/>
      <c r="M33" s="9"/>
      <c r="N33" s="9"/>
      <c r="O33" s="9"/>
      <c r="P33" s="9"/>
      <c r="Q33" s="9"/>
    </row>
    <row r="34" ht="15" customHeight="1">
      <c r="A34" s="10">
        <v>27</v>
      </c>
      <c r="B34" s="172" t="s">
        <v>142</v>
      </c>
      <c r="C34" s="183"/>
      <c r="D34" s="173" t="s">
        <v>139</v>
      </c>
      <c r="E34" s="69">
        <f>E33*C34/100</f>
        <v>0</v>
      </c>
      <c r="F34" s="69">
        <f>E34</f>
        <v>0</v>
      </c>
      <c r="G34" s="67"/>
      <c r="H34" s="9"/>
      <c r="I34" s="9"/>
      <c r="J34" s="9"/>
      <c r="K34" s="9"/>
      <c r="L34" s="9"/>
      <c r="M34" s="9"/>
      <c r="N34" s="9"/>
      <c r="O34" s="9"/>
      <c r="P34" s="9"/>
      <c r="Q34" s="9"/>
    </row>
    <row r="35" ht="15" customHeight="1">
      <c r="A35" s="10">
        <v>28</v>
      </c>
      <c r="B35" s="175" t="s">
        <v>125</v>
      </c>
      <c r="C35" s="24"/>
      <c r="D35" s="25"/>
      <c r="E35" s="26"/>
      <c r="F35" s="64">
        <f>SUM(F33:F34)</f>
        <v>0</v>
      </c>
      <c r="G35" s="176" t="s">
        <v>140</v>
      </c>
      <c r="H35" s="9"/>
      <c r="I35" s="9"/>
      <c r="J35" s="9"/>
      <c r="K35" s="9"/>
      <c r="L35" s="9"/>
      <c r="M35" s="9"/>
      <c r="N35" s="9"/>
      <c r="O35" s="9"/>
      <c r="P35" s="9"/>
      <c r="Q35" s="9"/>
    </row>
    <row r="36" ht="17.25" customHeight="1">
      <c r="A36" s="10">
        <v>29</v>
      </c>
      <c r="B36" s="71" t="s">
        <v>26</v>
      </c>
      <c r="C36" s="27"/>
      <c r="D36" s="28"/>
      <c r="E36" s="29"/>
      <c r="F36" s="64">
        <f>E36*F35</f>
        <v>0</v>
      </c>
      <c r="G36" s="76" t="str">
        <f>$G$14</f>
        <v>bezogen auf kalk. Selbstkosten</v>
      </c>
      <c r="H36" s="9"/>
      <c r="I36" s="9"/>
      <c r="J36" s="9"/>
      <c r="K36" s="9"/>
      <c r="L36" s="9"/>
      <c r="M36" s="9"/>
      <c r="N36" s="9"/>
      <c r="O36" s="9"/>
      <c r="P36" s="9"/>
      <c r="Q36" s="9"/>
    </row>
    <row r="37" ht="15" customHeight="1">
      <c r="A37" s="10">
        <v>30</v>
      </c>
      <c r="B37" s="71" t="s">
        <v>29</v>
      </c>
      <c r="C37" s="27"/>
      <c r="D37" s="30"/>
      <c r="E37" s="31"/>
      <c r="F37" s="72">
        <f>F35+F36</f>
        <v>0</v>
      </c>
      <c r="G37" s="179" t="str">
        <f>IF(F35=0,"",(F37+F38))</f>
      </c>
      <c r="H37" s="9"/>
      <c r="I37" s="9"/>
      <c r="J37" s="9"/>
      <c r="K37" s="9"/>
      <c r="L37" s="9"/>
      <c r="M37" s="9"/>
      <c r="N37" s="9"/>
      <c r="O37" s="9"/>
      <c r="P37" s="9"/>
      <c r="Q37" s="9"/>
    </row>
    <row r="38" ht="15" customHeight="1">
      <c r="A38" s="10">
        <v>31</v>
      </c>
      <c r="B38" s="71" t="s">
        <v>39</v>
      </c>
      <c r="C38" s="186" t="s">
        <v>32</v>
      </c>
      <c r="D38" s="188"/>
      <c r="E38" s="177"/>
      <c r="F38" s="72">
        <f>F37*E38</f>
        <v>0</v>
      </c>
      <c r="G38" s="190" t="s">
        <v>129</v>
      </c>
      <c r="H38" s="8"/>
      <c r="I38" s="8"/>
      <c r="J38" s="8"/>
      <c r="K38" s="8"/>
      <c r="L38" s="8"/>
      <c r="M38" s="8"/>
      <c r="N38" s="8"/>
      <c r="O38" s="8"/>
      <c r="P38" s="8"/>
      <c r="Q38" s="9"/>
    </row>
    <row r="39" ht="15" customHeight="1">
      <c r="A39" s="10">
        <v>32</v>
      </c>
      <c r="B39" s="60" t="s">
        <v>143</v>
      </c>
      <c r="C39" s="21" t="s">
        <v>117</v>
      </c>
      <c r="D39" s="21" t="s">
        <v>118</v>
      </c>
      <c r="E39" s="21" t="s">
        <v>12</v>
      </c>
      <c r="F39" s="21" t="s">
        <v>13</v>
      </c>
      <c r="G39" s="61" t="s">
        <v>14</v>
      </c>
      <c r="H39" s="9"/>
      <c r="I39" s="9"/>
      <c r="J39" s="9"/>
      <c r="K39" s="9"/>
      <c r="L39" s="9"/>
      <c r="M39" s="9"/>
      <c r="N39" s="9"/>
      <c r="O39" s="9"/>
      <c r="P39" s="9"/>
      <c r="Q39" s="9"/>
    </row>
    <row r="40" ht="15" customHeight="1">
      <c r="A40" s="10">
        <v>33</v>
      </c>
      <c r="B40" s="62" t="s">
        <v>137</v>
      </c>
      <c r="C40" s="53"/>
      <c r="D40" s="33" t="s">
        <v>110</v>
      </c>
      <c r="E40" s="64">
        <f>$E$9</f>
        <v>0</v>
      </c>
      <c r="F40" s="184"/>
      <c r="G40" s="67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ht="15" customHeight="1">
      <c r="A41" s="10">
        <v>34</v>
      </c>
      <c r="B41" s="172" t="s">
        <v>144</v>
      </c>
      <c r="C41" s="183"/>
      <c r="D41" s="173" t="s">
        <v>139</v>
      </c>
      <c r="E41" s="69">
        <f>E40*C41/100</f>
        <v>0</v>
      </c>
      <c r="F41" s="69">
        <f>E41</f>
        <v>0</v>
      </c>
      <c r="G41" s="67"/>
      <c r="H41" s="9"/>
      <c r="I41" s="9"/>
      <c r="J41" s="9"/>
      <c r="K41" s="9"/>
      <c r="L41" s="9"/>
      <c r="M41" s="9"/>
      <c r="N41" s="9"/>
      <c r="O41" s="9"/>
      <c r="P41" s="9"/>
      <c r="Q41" s="9"/>
    </row>
    <row r="42" ht="15" customHeight="1">
      <c r="A42" s="10">
        <v>35</v>
      </c>
      <c r="B42" s="175" t="s">
        <v>125</v>
      </c>
      <c r="C42" s="24"/>
      <c r="D42" s="25"/>
      <c r="E42" s="26"/>
      <c r="F42" s="64">
        <f>SUM(F40:F41)</f>
        <v>0</v>
      </c>
      <c r="G42" s="176" t="s">
        <v>140</v>
      </c>
      <c r="H42" s="9"/>
      <c r="I42" s="9"/>
      <c r="J42" s="9"/>
      <c r="K42" s="9"/>
      <c r="L42" s="9"/>
      <c r="M42" s="9"/>
      <c r="N42" s="9"/>
      <c r="O42" s="9"/>
      <c r="P42" s="9"/>
      <c r="Q42" s="9"/>
    </row>
    <row r="43" ht="17.25" customHeight="1">
      <c r="A43" s="10">
        <v>36</v>
      </c>
      <c r="B43" s="71" t="s">
        <v>26</v>
      </c>
      <c r="C43" s="27"/>
      <c r="D43" s="28"/>
      <c r="E43" s="29"/>
      <c r="F43" s="64">
        <f>E43*F42</f>
        <v>0</v>
      </c>
      <c r="G43" s="76" t="str">
        <f>$G$14</f>
        <v>bezogen auf kalk. Selbstkosten</v>
      </c>
      <c r="H43" s="9"/>
      <c r="I43" s="9"/>
      <c r="J43" s="9"/>
      <c r="K43" s="9"/>
      <c r="L43" s="9"/>
      <c r="M43" s="9"/>
      <c r="N43" s="9"/>
      <c r="O43" s="9"/>
      <c r="P43" s="9"/>
      <c r="Q43" s="9"/>
    </row>
    <row r="44" ht="15" customHeight="1">
      <c r="A44" s="10">
        <v>37</v>
      </c>
      <c r="B44" s="71" t="s">
        <v>29</v>
      </c>
      <c r="C44" s="27"/>
      <c r="D44" s="30"/>
      <c r="E44" s="31"/>
      <c r="F44" s="72">
        <f>F42+F43</f>
        <v>0</v>
      </c>
      <c r="G44" s="179" t="str">
        <f>IF(F42=0,"",(F44+F45))</f>
      </c>
      <c r="H44" s="9"/>
      <c r="I44" s="9"/>
      <c r="J44" s="9"/>
      <c r="K44" s="9"/>
      <c r="L44" s="9"/>
      <c r="M44" s="9"/>
      <c r="N44" s="9"/>
      <c r="O44" s="9"/>
      <c r="P44" s="9"/>
      <c r="Q44" s="9"/>
    </row>
    <row r="45" ht="15" customHeight="1">
      <c r="A45" s="10">
        <v>38</v>
      </c>
      <c r="B45" s="185" t="s">
        <v>39</v>
      </c>
      <c r="C45" s="186" t="s">
        <v>32</v>
      </c>
      <c r="D45" s="188"/>
      <c r="E45" s="223"/>
      <c r="F45" s="187">
        <f>F44*E45</f>
        <v>0</v>
      </c>
      <c r="G45" s="190" t="s">
        <v>129</v>
      </c>
      <c r="H45" s="8"/>
      <c r="I45" s="8"/>
      <c r="J45" s="8"/>
      <c r="K45" s="8"/>
      <c r="L45" s="8"/>
      <c r="M45" s="8"/>
      <c r="N45" s="8"/>
      <c r="O45" s="8"/>
      <c r="P45" s="8"/>
      <c r="Q45" s="9"/>
    </row>
    <row r="46">
      <c r="A46" s="10">
        <v>39</v>
      </c>
      <c r="B46" s="146" t="s">
        <v>88</v>
      </c>
      <c r="C46" s="38"/>
      <c r="D46" s="37"/>
      <c r="E46" s="38"/>
      <c r="F46" s="15"/>
      <c r="G46" s="40"/>
      <c r="H46" s="9"/>
      <c r="I46" s="9"/>
      <c r="J46" s="9"/>
      <c r="K46" s="9"/>
      <c r="L46" s="9"/>
      <c r="M46" s="9"/>
      <c r="N46" s="9"/>
      <c r="O46" s="9"/>
      <c r="P46" s="9"/>
      <c r="Q46" s="9"/>
    </row>
    <row r="47" ht="15" customHeight="1">
      <c r="A47" s="10">
        <v>40</v>
      </c>
      <c r="B47" s="77" t="s">
        <v>145</v>
      </c>
      <c r="C47" s="38"/>
      <c r="D47" s="37"/>
      <c r="E47" s="38"/>
      <c r="F47" s="41"/>
      <c r="G47" s="42" t="s">
        <v>89</v>
      </c>
      <c r="H47" s="9"/>
      <c r="I47" s="9"/>
      <c r="J47" s="9"/>
      <c r="K47" s="9"/>
      <c r="L47" s="9"/>
      <c r="M47" s="9"/>
      <c r="N47" s="9"/>
      <c r="O47" s="9"/>
      <c r="P47" s="9"/>
      <c r="Q47" s="9"/>
    </row>
    <row r="48" ht="15" customHeight="1">
      <c r="A48" s="10">
        <v>41</v>
      </c>
      <c r="B48" s="78" t="s">
        <v>146</v>
      </c>
      <c r="C48" s="38"/>
      <c r="D48" s="37"/>
      <c r="E48" s="38"/>
      <c r="F48" s="15"/>
      <c r="G48" s="40"/>
      <c r="H48" s="9"/>
      <c r="I48" s="9"/>
      <c r="J48" s="9"/>
      <c r="K48" s="9"/>
      <c r="L48" s="9"/>
      <c r="M48" s="9"/>
      <c r="N48" s="9"/>
      <c r="O48" s="9"/>
      <c r="P48" s="9"/>
      <c r="Q48" s="9"/>
    </row>
    <row r="49" s="81" customFormat="1">
      <c r="A49" s="194">
        <v>42</v>
      </c>
      <c r="B49" s="195" t="s">
        <v>147</v>
      </c>
      <c r="C49" s="196"/>
      <c r="D49" s="197"/>
      <c r="E49" s="196"/>
      <c r="F49" s="198"/>
      <c r="G49" s="199"/>
    </row>
    <row r="50" ht="3" customHeight="1" s="81" customFormat="1">
      <c r="A50" s="194"/>
      <c r="B50" s="195"/>
      <c r="C50" s="196"/>
      <c r="D50" s="197"/>
      <c r="E50" s="196"/>
      <c r="F50" s="200"/>
      <c r="G50" s="199"/>
    </row>
    <row r="51" ht="3" customHeight="1">
      <c r="A51" s="10"/>
      <c r="B51" s="78"/>
      <c r="C51" s="38"/>
      <c r="D51" s="37"/>
      <c r="E51" s="38"/>
      <c r="F51" s="14"/>
      <c r="G51" s="14"/>
      <c r="H51" s="9"/>
      <c r="I51" s="9"/>
      <c r="J51" s="9"/>
      <c r="K51" s="9"/>
      <c r="L51" s="9"/>
      <c r="M51" s="9"/>
      <c r="N51" s="9"/>
      <c r="O51" s="9"/>
      <c r="P51" s="9"/>
      <c r="Q51" s="9"/>
    </row>
    <row r="52" ht="3" customHeight="1">
      <c r="A52" s="10"/>
      <c r="B52" s="79"/>
      <c r="C52" s="16"/>
      <c r="D52" s="16"/>
      <c r="E52" s="16"/>
      <c r="F52" s="16"/>
      <c r="G52" s="16"/>
      <c r="H52" s="9"/>
      <c r="I52" s="9"/>
      <c r="J52" s="9"/>
      <c r="K52" s="9"/>
      <c r="L52" s="9"/>
      <c r="M52" s="9"/>
      <c r="N52" s="9"/>
      <c r="O52" s="9"/>
      <c r="P52" s="9"/>
      <c r="Q52" s="9"/>
    </row>
    <row r="53" ht="3" customHeight="1">
      <c r="A53" s="7"/>
      <c r="B53" s="15"/>
      <c r="C53" s="38"/>
      <c r="D53" s="37"/>
      <c r="E53" s="38"/>
      <c r="F53" s="13"/>
      <c r="G53" s="13"/>
      <c r="H53" s="9"/>
      <c r="I53" s="9"/>
      <c r="J53" s="9"/>
      <c r="K53" s="9"/>
      <c r="L53" s="9"/>
      <c r="M53" s="9"/>
      <c r="N53" s="9"/>
      <c r="O53" s="9"/>
      <c r="P53" s="9"/>
      <c r="Q53" s="9"/>
    </row>
    <row r="54" ht="3" customHeight="1" s="14" customFormat="1">
      <c r="A54" s="13"/>
      <c r="B54" s="57"/>
      <c r="C54" s="38"/>
      <c r="D54" s="37"/>
      <c r="E54" s="38"/>
      <c r="F54" s="15"/>
      <c r="G54" s="40"/>
      <c r="H54" s="80"/>
      <c r="I54" s="80"/>
      <c r="J54" s="80"/>
      <c r="K54" s="80"/>
      <c r="L54" s="80"/>
      <c r="M54" s="80"/>
      <c r="N54" s="80"/>
      <c r="O54" s="80"/>
      <c r="P54" s="80"/>
      <c r="Q54" s="80"/>
    </row>
    <row r="55" ht="3" customHeight="1" s="14" customFormat="1">
      <c r="A55" s="13"/>
      <c r="B55" s="37"/>
      <c r="C55" s="38"/>
      <c r="D55" s="37"/>
      <c r="E55" s="38"/>
      <c r="F55" s="39"/>
      <c r="G55" s="40"/>
      <c r="H55" s="80"/>
      <c r="I55" s="80"/>
      <c r="J55" s="80"/>
      <c r="K55" s="80"/>
      <c r="L55" s="80"/>
      <c r="M55" s="80"/>
      <c r="N55" s="80"/>
      <c r="O55" s="80"/>
      <c r="P55" s="80"/>
      <c r="Q55" s="80"/>
    </row>
    <row r="56" ht="3" customHeight="1" s="14" customFormat="1">
      <c r="A56" s="13"/>
      <c r="B56" s="39"/>
      <c r="C56" s="38"/>
      <c r="D56" s="37"/>
      <c r="E56" s="38"/>
      <c r="F56" s="15"/>
      <c r="G56" s="40"/>
      <c r="H56" s="80"/>
      <c r="I56" s="80"/>
      <c r="J56" s="80"/>
      <c r="K56" s="80"/>
      <c r="L56" s="80"/>
      <c r="M56" s="80"/>
      <c r="N56" s="80"/>
      <c r="O56" s="80"/>
      <c r="P56" s="80"/>
      <c r="Q56" s="80"/>
    </row>
    <row r="57" s="14" customFormat="1">
      <c r="A57" s="13"/>
      <c r="B57" s="47"/>
      <c r="C57" s="47"/>
      <c r="D57" s="47"/>
      <c r="E57" s="48"/>
      <c r="F57" s="47"/>
      <c r="G57" s="47"/>
      <c r="H57" s="80"/>
      <c r="I57" s="80"/>
      <c r="J57" s="80"/>
      <c r="K57" s="80"/>
      <c r="L57" s="80"/>
      <c r="M57" s="80"/>
      <c r="N57" s="80"/>
      <c r="O57" s="80"/>
      <c r="P57" s="80"/>
      <c r="Q57" s="80"/>
    </row>
    <row r="58" s="14" customFormat="1">
      <c r="A58" s="13"/>
      <c r="B58" s="19"/>
      <c r="C58" s="19"/>
      <c r="D58" s="19"/>
      <c r="E58" s="51"/>
      <c r="F58" s="19"/>
      <c r="G58" s="19"/>
      <c r="H58" s="80"/>
      <c r="I58" s="80"/>
      <c r="J58" s="80"/>
      <c r="K58" s="80"/>
      <c r="L58" s="80"/>
      <c r="M58" s="80"/>
      <c r="N58" s="80"/>
      <c r="O58" s="80"/>
      <c r="P58" s="80"/>
      <c r="Q58" s="80"/>
    </row>
    <row r="59" s="8" customFormat="1">
      <c r="A59" s="7"/>
      <c r="B59" s="16"/>
      <c r="C59" s="16"/>
      <c r="D59" s="16"/>
      <c r="E59" s="45"/>
      <c r="F59" s="16"/>
      <c r="G59" s="16"/>
      <c r="H59" s="81"/>
      <c r="I59" s="81"/>
      <c r="J59" s="81"/>
      <c r="K59" s="81"/>
      <c r="L59" s="81"/>
      <c r="M59" s="81"/>
      <c r="N59" s="81"/>
      <c r="O59" s="81"/>
      <c r="P59" s="81"/>
      <c r="Q59" s="81"/>
    </row>
    <row r="60" ht="12.75" customHeight="1" s="14" customFormat="1">
      <c r="A60" s="13"/>
      <c r="B60" s="16"/>
      <c r="C60" s="16"/>
      <c r="D60" s="16"/>
      <c r="E60" s="45"/>
      <c r="F60" s="16"/>
      <c r="G60" s="16"/>
      <c r="H60" s="80"/>
      <c r="I60" s="80"/>
      <c r="J60" s="80"/>
      <c r="K60" s="80"/>
      <c r="L60" s="80"/>
      <c r="M60" s="80"/>
      <c r="N60" s="80"/>
      <c r="O60" s="80"/>
      <c r="P60" s="80"/>
      <c r="Q60" s="80"/>
    </row>
    <row r="61" ht="12.75" customHeight="1" s="14" customFormat="1">
      <c r="A61" s="13"/>
      <c r="B61" s="16"/>
      <c r="C61" s="16"/>
      <c r="D61" s="16"/>
      <c r="E61" s="45"/>
      <c r="F61" s="16"/>
      <c r="G61" s="16"/>
      <c r="H61" s="80"/>
      <c r="I61" s="80"/>
      <c r="J61" s="80"/>
      <c r="K61" s="80"/>
      <c r="L61" s="80"/>
      <c r="M61" s="80"/>
      <c r="N61" s="80"/>
      <c r="O61" s="80"/>
      <c r="P61" s="80"/>
      <c r="Q61" s="80"/>
    </row>
    <row r="62" ht="12.75" customHeight="1" s="14" customFormat="1">
      <c r="A62" s="13"/>
      <c r="B62" s="16"/>
      <c r="C62" s="16"/>
      <c r="D62" s="16"/>
      <c r="E62" s="45"/>
      <c r="F62" s="16"/>
      <c r="G62" s="16"/>
      <c r="H62" s="80"/>
      <c r="I62" s="80"/>
      <c r="J62" s="80"/>
      <c r="K62" s="80"/>
      <c r="L62" s="80"/>
      <c r="M62" s="80"/>
      <c r="N62" s="80"/>
      <c r="O62" s="80"/>
      <c r="P62" s="80"/>
      <c r="Q62" s="80"/>
    </row>
    <row r="63" ht="12.75" customHeight="1" s="14" customFormat="1">
      <c r="A63" s="13"/>
      <c r="B63" s="16"/>
      <c r="C63" s="16"/>
      <c r="D63" s="16"/>
      <c r="E63" s="45"/>
      <c r="F63" s="16"/>
      <c r="G63" s="16"/>
      <c r="H63" s="80"/>
      <c r="I63" s="80"/>
      <c r="J63" s="80"/>
      <c r="K63" s="80"/>
      <c r="L63" s="80"/>
      <c r="M63" s="80"/>
      <c r="N63" s="80"/>
      <c r="O63" s="80"/>
      <c r="P63" s="80"/>
      <c r="Q63" s="80"/>
    </row>
    <row r="64">
      <c r="A64" s="46"/>
      <c r="B64" s="8"/>
      <c r="C64" s="52"/>
      <c r="D64" s="19"/>
      <c r="E64" s="51"/>
      <c r="F64" s="19"/>
      <c r="G64" s="19"/>
    </row>
    <row r="65">
      <c r="A65" s="50"/>
      <c r="B65" s="8"/>
      <c r="C65" s="19"/>
      <c r="D65" s="19"/>
      <c r="E65" s="51"/>
      <c r="F65" s="19"/>
      <c r="G65" s="19"/>
    </row>
    <row r="66">
      <c r="A66" s="49"/>
      <c r="B66" s="16"/>
      <c r="C66" s="19"/>
      <c r="D66" s="19"/>
      <c r="E66" s="51"/>
      <c r="F66" s="19"/>
      <c r="G66" s="19"/>
    </row>
    <row r="67">
      <c r="A67" s="7"/>
      <c r="B67" s="16"/>
      <c r="C67" s="19" t="s">
        <v>148</v>
      </c>
      <c r="D67" s="19"/>
      <c r="E67" s="51"/>
      <c r="F67" s="19"/>
      <c r="G67" s="19"/>
    </row>
    <row r="68">
      <c r="A68" s="7"/>
      <c r="B68" s="16"/>
      <c r="C68" s="19" t="s">
        <v>149</v>
      </c>
      <c r="D68" s="19"/>
      <c r="E68" s="51"/>
      <c r="F68" s="19"/>
      <c r="G68" s="19"/>
    </row>
    <row r="69">
      <c r="A69" s="7"/>
      <c r="B69" s="16"/>
      <c r="C69" s="19" t="s">
        <v>150</v>
      </c>
      <c r="D69" s="19"/>
      <c r="E69" s="51"/>
      <c r="F69" s="19"/>
      <c r="G69" s="19"/>
    </row>
    <row r="70">
      <c r="A70" s="7"/>
      <c r="B70" s="16"/>
      <c r="C70" s="58" t="s">
        <v>151</v>
      </c>
      <c r="D70" s="19"/>
      <c r="E70" s="51"/>
      <c r="F70" s="19"/>
      <c r="G70" s="19"/>
    </row>
    <row r="71">
      <c r="A71" s="7"/>
      <c r="B71" s="16"/>
      <c r="C71" s="58" t="s">
        <v>152</v>
      </c>
      <c r="D71" s="19"/>
      <c r="E71" s="51"/>
      <c r="F71" s="19"/>
      <c r="G71" s="16"/>
      <c r="H71" s="9"/>
      <c r="I71" s="9"/>
      <c r="J71" s="9"/>
      <c r="K71" s="9"/>
      <c r="L71" s="9"/>
      <c r="M71" s="9"/>
      <c r="N71" s="9"/>
      <c r="O71" s="9"/>
      <c r="P71" s="9"/>
      <c r="Q71" s="9"/>
    </row>
    <row r="72">
      <c r="A72" s="7"/>
      <c r="B72" s="16"/>
      <c r="C72" s="58" t="s">
        <v>153</v>
      </c>
      <c r="D72" s="19"/>
      <c r="E72" s="51"/>
      <c r="F72" s="19"/>
      <c r="G72" s="16"/>
      <c r="H72" s="9"/>
      <c r="I72" s="9"/>
      <c r="J72" s="9"/>
      <c r="K72" s="9"/>
      <c r="L72" s="9"/>
      <c r="M72" s="9"/>
      <c r="N72" s="9"/>
      <c r="O72" s="9"/>
      <c r="P72" s="9"/>
      <c r="Q72" s="9"/>
    </row>
    <row r="73">
      <c r="A73" s="7"/>
      <c r="B73" s="16"/>
      <c r="C73" s="58" t="s">
        <v>154</v>
      </c>
      <c r="D73" s="19"/>
      <c r="E73" s="51"/>
      <c r="F73" s="19"/>
      <c r="G73" s="16"/>
      <c r="H73" s="9"/>
      <c r="I73" s="9"/>
      <c r="J73" s="9"/>
      <c r="K73" s="9"/>
      <c r="L73" s="9"/>
      <c r="M73" s="9"/>
      <c r="N73" s="9"/>
      <c r="O73" s="9"/>
      <c r="P73" s="9"/>
      <c r="Q73" s="9"/>
    </row>
    <row r="74">
      <c r="A74" s="7"/>
      <c r="B74" s="16"/>
      <c r="C74" s="58" t="s">
        <v>155</v>
      </c>
      <c r="D74" s="16"/>
      <c r="E74" s="45"/>
      <c r="F74" s="16"/>
      <c r="G74" s="16"/>
      <c r="H74" s="9"/>
      <c r="I74" s="9"/>
      <c r="J74" s="9"/>
      <c r="K74" s="9"/>
      <c r="L74" s="9"/>
      <c r="M74" s="9"/>
      <c r="N74" s="9"/>
      <c r="O74" s="9"/>
      <c r="P74" s="9"/>
      <c r="Q74" s="9"/>
    </row>
    <row r="75">
      <c r="A75" s="7"/>
      <c r="B75" s="16"/>
      <c r="C75" s="19"/>
      <c r="D75" s="16"/>
      <c r="E75" s="45"/>
      <c r="F75" s="16"/>
      <c r="G75" s="16"/>
      <c r="H75" s="9"/>
      <c r="I75" s="9"/>
      <c r="J75" s="9"/>
      <c r="K75" s="9"/>
      <c r="L75" s="9"/>
      <c r="M75" s="9"/>
      <c r="N75" s="9"/>
      <c r="O75" s="9"/>
      <c r="P75" s="9"/>
      <c r="Q75" s="9"/>
    </row>
    <row r="76">
      <c r="A76" s="7"/>
      <c r="B76" s="16"/>
      <c r="C76" s="19"/>
      <c r="D76" s="16"/>
      <c r="E76" s="45"/>
      <c r="F76" s="16"/>
      <c r="G76" s="16"/>
      <c r="H76" s="9"/>
      <c r="I76" s="9"/>
      <c r="J76" s="9"/>
      <c r="K76" s="9"/>
      <c r="L76" s="9"/>
      <c r="M76" s="9"/>
      <c r="N76" s="9"/>
      <c r="O76" s="9"/>
      <c r="P76" s="9"/>
      <c r="Q76" s="9"/>
    </row>
    <row r="77">
      <c r="A77" s="7"/>
      <c r="B77" s="16"/>
      <c r="C77" s="19"/>
      <c r="D77" s="16"/>
      <c r="E77" s="45"/>
      <c r="F77" s="16"/>
      <c r="G77" s="16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>
      <c r="A78" s="7"/>
      <c r="B78" s="16"/>
      <c r="C78" s="19"/>
      <c r="D78" s="16"/>
      <c r="E78" s="45"/>
      <c r="F78" s="16"/>
      <c r="G78" s="16"/>
      <c r="H78" s="9"/>
      <c r="I78" s="9"/>
      <c r="J78" s="9"/>
      <c r="K78" s="9"/>
      <c r="L78" s="9"/>
      <c r="M78" s="9"/>
      <c r="N78" s="9"/>
      <c r="O78" s="9"/>
      <c r="P78" s="9"/>
      <c r="Q78" s="9"/>
    </row>
    <row r="79">
      <c r="A79" s="7"/>
      <c r="B79" s="16"/>
      <c r="C79" s="16"/>
      <c r="D79" s="16"/>
      <c r="E79" s="45"/>
      <c r="F79" s="16"/>
      <c r="G79" s="16"/>
      <c r="H79" s="9"/>
      <c r="I79" s="9"/>
      <c r="J79" s="9"/>
      <c r="K79" s="9"/>
      <c r="L79" s="9"/>
      <c r="M79" s="9"/>
      <c r="N79" s="9"/>
      <c r="O79" s="9"/>
      <c r="P79" s="9"/>
      <c r="Q79" s="9"/>
    </row>
    <row r="80">
      <c r="A80" s="7"/>
      <c r="B80" s="16"/>
      <c r="C80" s="16"/>
      <c r="D80" s="16"/>
      <c r="E80" s="45"/>
      <c r="F80" s="16"/>
      <c r="G80" s="16"/>
      <c r="H80" s="9"/>
      <c r="I80" s="9"/>
      <c r="J80" s="9"/>
      <c r="K80" s="9"/>
      <c r="L80" s="9"/>
      <c r="M80" s="9"/>
      <c r="N80" s="9"/>
      <c r="O80" s="9"/>
      <c r="P80" s="9"/>
      <c r="Q80" s="9"/>
    </row>
    <row r="81">
      <c r="A81" s="7"/>
      <c r="B81" s="16"/>
      <c r="C81" s="16"/>
      <c r="D81" s="16"/>
      <c r="E81" s="45"/>
      <c r="F81" s="16"/>
      <c r="G81" s="16"/>
      <c r="H81" s="9"/>
      <c r="I81" s="9"/>
      <c r="J81" s="9"/>
      <c r="K81" s="9"/>
      <c r="L81" s="9"/>
      <c r="M81" s="9"/>
      <c r="N81" s="9"/>
      <c r="O81" s="9"/>
      <c r="P81" s="9"/>
      <c r="Q81" s="9"/>
    </row>
    <row r="82">
      <c r="A82" s="7"/>
      <c r="B82" s="16"/>
      <c r="C82" s="16"/>
      <c r="D82" s="16"/>
      <c r="E82" s="45"/>
      <c r="F82" s="16"/>
      <c r="G82" s="16"/>
      <c r="H82" s="9"/>
      <c r="I82" s="9"/>
      <c r="J82" s="9"/>
      <c r="K82" s="9"/>
      <c r="L82" s="9"/>
      <c r="M82" s="9"/>
      <c r="N82" s="9"/>
      <c r="O82" s="9"/>
      <c r="P82" s="9"/>
      <c r="Q82" s="9"/>
    </row>
    <row r="83">
      <c r="A83" s="7"/>
      <c r="B83" s="16"/>
      <c r="C83" s="16"/>
      <c r="D83" s="16"/>
      <c r="E83" s="45"/>
      <c r="F83" s="16"/>
      <c r="G83" s="16"/>
      <c r="H83" s="9"/>
      <c r="I83" s="9"/>
      <c r="J83" s="9"/>
      <c r="K83" s="9"/>
      <c r="L83" s="9"/>
      <c r="M83" s="9"/>
      <c r="N83" s="9"/>
      <c r="O83" s="9"/>
      <c r="P83" s="9"/>
      <c r="Q83" s="9"/>
    </row>
    <row r="84">
      <c r="A84" s="7"/>
      <c r="B84" s="16"/>
      <c r="C84" s="16"/>
      <c r="D84" s="16"/>
      <c r="E84" s="45"/>
      <c r="F84" s="16"/>
      <c r="G84" s="16"/>
      <c r="H84" s="9"/>
      <c r="I84" s="9"/>
      <c r="J84" s="9"/>
      <c r="K84" s="9"/>
      <c r="L84" s="9"/>
      <c r="M84" s="9"/>
      <c r="N84" s="9"/>
      <c r="O84" s="9"/>
      <c r="P84" s="9"/>
      <c r="Q84" s="9"/>
    </row>
    <row r="85">
      <c r="A85" s="7"/>
      <c r="B85" s="16"/>
      <c r="C85" s="16"/>
      <c r="D85" s="16"/>
      <c r="E85" s="45"/>
      <c r="F85" s="16"/>
      <c r="G85" s="16"/>
      <c r="H85" s="9"/>
      <c r="I85" s="9"/>
      <c r="J85" s="9"/>
      <c r="K85" s="9"/>
      <c r="L85" s="9"/>
      <c r="M85" s="9"/>
      <c r="N85" s="9"/>
      <c r="O85" s="9"/>
      <c r="P85" s="9"/>
      <c r="Q85" s="9"/>
    </row>
    <row r="86">
      <c r="A86" s="7"/>
      <c r="B86" s="16"/>
      <c r="C86" s="16"/>
      <c r="D86" s="16"/>
      <c r="E86" s="45"/>
      <c r="F86" s="16"/>
      <c r="G86" s="16"/>
      <c r="H86" s="9"/>
      <c r="I86" s="9"/>
      <c r="J86" s="9"/>
      <c r="K86" s="9"/>
      <c r="L86" s="9"/>
      <c r="M86" s="9"/>
      <c r="N86" s="9"/>
      <c r="O86" s="9"/>
      <c r="P86" s="9"/>
      <c r="Q86" s="9"/>
    </row>
    <row r="87">
      <c r="A87" s="7"/>
      <c r="B87" s="16"/>
      <c r="C87" s="16"/>
      <c r="D87" s="16"/>
      <c r="E87" s="45"/>
      <c r="F87" s="16"/>
      <c r="G87" s="16"/>
      <c r="H87" s="9"/>
      <c r="I87" s="9"/>
      <c r="J87" s="9"/>
      <c r="K87" s="9"/>
      <c r="L87" s="9"/>
      <c r="M87" s="9"/>
      <c r="N87" s="9"/>
      <c r="O87" s="9"/>
      <c r="P87" s="9"/>
      <c r="Q87" s="9"/>
    </row>
    <row r="88">
      <c r="A88" s="7"/>
      <c r="B88" s="16"/>
      <c r="C88" s="16"/>
      <c r="D88" s="16"/>
      <c r="E88" s="45"/>
      <c r="F88" s="16"/>
      <c r="G88" s="16"/>
      <c r="H88" s="9"/>
      <c r="I88" s="9"/>
      <c r="J88" s="9"/>
      <c r="K88" s="9"/>
      <c r="L88" s="9"/>
      <c r="M88" s="9"/>
      <c r="N88" s="9"/>
      <c r="O88" s="9"/>
      <c r="P88" s="9"/>
      <c r="Q88" s="9"/>
    </row>
    <row r="89">
      <c r="A89" s="7"/>
      <c r="B89" s="16"/>
      <c r="C89" s="16"/>
      <c r="D89" s="16"/>
      <c r="E89" s="45"/>
      <c r="F89" s="16"/>
      <c r="G89" s="16"/>
      <c r="H89" s="9"/>
      <c r="I89" s="9"/>
      <c r="J89" s="9"/>
      <c r="K89" s="9"/>
      <c r="L89" s="9"/>
      <c r="M89" s="9"/>
      <c r="N89" s="9"/>
      <c r="O89" s="9"/>
      <c r="P89" s="9"/>
      <c r="Q89" s="9"/>
    </row>
    <row r="90">
      <c r="A90" s="7"/>
      <c r="B90" s="16"/>
      <c r="C90" s="16"/>
      <c r="D90" s="16"/>
      <c r="E90" s="45"/>
      <c r="F90" s="16"/>
      <c r="G90" s="16"/>
      <c r="H90" s="9"/>
      <c r="I90" s="9"/>
      <c r="J90" s="9"/>
      <c r="K90" s="9"/>
      <c r="L90" s="9"/>
      <c r="M90" s="9"/>
      <c r="N90" s="9"/>
      <c r="O90" s="9"/>
      <c r="P90" s="9"/>
      <c r="Q90" s="9"/>
    </row>
    <row r="91">
      <c r="A91" s="7"/>
      <c r="B91" s="16"/>
      <c r="C91" s="16"/>
      <c r="D91" s="16"/>
      <c r="E91" s="45"/>
      <c r="F91" s="16"/>
      <c r="G91" s="16"/>
      <c r="H91" s="9"/>
      <c r="I91" s="9"/>
      <c r="J91" s="9"/>
      <c r="K91" s="9"/>
      <c r="L91" s="9"/>
      <c r="M91" s="9"/>
      <c r="N91" s="9"/>
      <c r="O91" s="9"/>
      <c r="P91" s="9"/>
      <c r="Q91" s="9"/>
    </row>
    <row r="92">
      <c r="A92" s="7"/>
      <c r="B92" s="16"/>
      <c r="C92" s="16"/>
      <c r="D92" s="16"/>
      <c r="E92" s="45"/>
      <c r="F92" s="16"/>
      <c r="G92" s="16"/>
      <c r="H92" s="9"/>
      <c r="I92" s="9"/>
      <c r="J92" s="9"/>
      <c r="K92" s="9"/>
      <c r="L92" s="9"/>
      <c r="M92" s="9"/>
      <c r="N92" s="9"/>
      <c r="O92" s="9"/>
      <c r="P92" s="9"/>
      <c r="Q92" s="9"/>
    </row>
    <row r="93">
      <c r="A93" s="7"/>
      <c r="B93" s="16"/>
      <c r="C93" s="16"/>
      <c r="D93" s="16"/>
      <c r="E93" s="45"/>
      <c r="F93" s="16"/>
      <c r="G93" s="16"/>
      <c r="H93" s="9"/>
      <c r="I93" s="9"/>
      <c r="J93" s="9"/>
      <c r="K93" s="9"/>
      <c r="L93" s="9"/>
      <c r="M93" s="9"/>
      <c r="N93" s="9"/>
      <c r="O93" s="9"/>
      <c r="P93" s="9"/>
      <c r="Q93" s="9"/>
    </row>
    <row r="94">
      <c r="A94" s="7"/>
      <c r="B94" s="16"/>
      <c r="C94" s="16"/>
      <c r="D94" s="16"/>
      <c r="E94" s="45"/>
      <c r="F94" s="16"/>
      <c r="G94" s="16"/>
      <c r="H94" s="9"/>
      <c r="I94" s="9"/>
      <c r="J94" s="9"/>
      <c r="K94" s="9"/>
      <c r="L94" s="9"/>
      <c r="M94" s="9"/>
      <c r="N94" s="9"/>
      <c r="O94" s="9"/>
      <c r="P94" s="9"/>
      <c r="Q94" s="9"/>
    </row>
    <row r="95">
      <c r="A95" s="7"/>
      <c r="B95" s="16"/>
      <c r="C95" s="16"/>
      <c r="D95" s="16"/>
      <c r="E95" s="45"/>
      <c r="F95" s="16"/>
      <c r="G95" s="16"/>
      <c r="H95" s="9"/>
      <c r="I95" s="9"/>
      <c r="J95" s="9"/>
      <c r="K95" s="9"/>
      <c r="L95" s="9"/>
      <c r="M95" s="9"/>
      <c r="N95" s="9"/>
      <c r="O95" s="9"/>
      <c r="P95" s="9"/>
      <c r="Q95" s="9"/>
    </row>
    <row r="96">
      <c r="A96" s="7"/>
      <c r="B96" s="16"/>
      <c r="C96" s="16"/>
      <c r="D96" s="16"/>
      <c r="E96" s="45"/>
      <c r="F96" s="16"/>
      <c r="G96" s="16"/>
      <c r="H96" s="9"/>
      <c r="I96" s="9"/>
      <c r="J96" s="9"/>
      <c r="K96" s="9"/>
      <c r="L96" s="9"/>
      <c r="M96" s="9"/>
      <c r="N96" s="9"/>
      <c r="O96" s="9"/>
      <c r="P96" s="9"/>
      <c r="Q96" s="9"/>
    </row>
    <row r="97">
      <c r="A97" s="7"/>
      <c r="B97" s="16"/>
      <c r="C97" s="16"/>
      <c r="D97" s="16"/>
      <c r="E97" s="45"/>
      <c r="F97" s="16"/>
      <c r="G97" s="16"/>
      <c r="H97" s="9"/>
      <c r="I97" s="9"/>
      <c r="J97" s="9"/>
      <c r="K97" s="9"/>
      <c r="L97" s="9"/>
      <c r="M97" s="9"/>
      <c r="N97" s="9"/>
      <c r="O97" s="9"/>
      <c r="P97" s="9"/>
      <c r="Q97" s="9"/>
    </row>
    <row r="98">
      <c r="A98" s="7"/>
      <c r="B98" s="16"/>
      <c r="C98" s="16"/>
      <c r="D98" s="16"/>
      <c r="E98" s="45"/>
      <c r="F98" s="16"/>
      <c r="G98" s="16"/>
      <c r="H98" s="9"/>
      <c r="I98" s="9"/>
      <c r="J98" s="9"/>
      <c r="K98" s="9"/>
      <c r="L98" s="9"/>
      <c r="M98" s="9"/>
      <c r="N98" s="9"/>
      <c r="O98" s="9"/>
      <c r="P98" s="9"/>
      <c r="Q98" s="9"/>
    </row>
    <row r="99">
      <c r="A99" s="7"/>
      <c r="B99" s="16"/>
      <c r="C99" s="16"/>
      <c r="D99" s="16"/>
      <c r="E99" s="45"/>
      <c r="F99" s="16"/>
      <c r="G99" s="16"/>
      <c r="H99" s="9"/>
      <c r="I99" s="9"/>
      <c r="J99" s="9"/>
      <c r="K99" s="9"/>
      <c r="L99" s="9"/>
      <c r="M99" s="9"/>
      <c r="N99" s="9"/>
      <c r="O99" s="9"/>
      <c r="P99" s="9"/>
      <c r="Q99" s="9"/>
    </row>
    <row r="100">
      <c r="A100" s="7"/>
      <c r="B100" s="16"/>
      <c r="C100" s="16"/>
      <c r="D100" s="16"/>
      <c r="E100" s="45"/>
      <c r="F100" s="16"/>
      <c r="G100" s="16"/>
      <c r="H100" s="9"/>
      <c r="I100" s="9"/>
      <c r="J100" s="9"/>
      <c r="K100" s="9"/>
      <c r="L100" s="9"/>
      <c r="M100" s="9"/>
      <c r="N100" s="9"/>
      <c r="O100" s="9"/>
      <c r="P100" s="9"/>
      <c r="Q100" s="9"/>
    </row>
    <row r="101">
      <c r="A101" s="7"/>
      <c r="B101" s="16"/>
      <c r="C101" s="16"/>
      <c r="D101" s="16"/>
      <c r="E101" s="45"/>
      <c r="F101" s="16"/>
      <c r="G101" s="16"/>
      <c r="H101" s="9"/>
      <c r="I101" s="9"/>
      <c r="J101" s="9"/>
      <c r="K101" s="9"/>
      <c r="L101" s="9"/>
      <c r="M101" s="9"/>
      <c r="N101" s="9"/>
      <c r="O101" s="9"/>
      <c r="P101" s="9"/>
      <c r="Q101" s="9"/>
    </row>
    <row r="102">
      <c r="A102" s="7"/>
      <c r="B102" s="16"/>
      <c r="C102" s="16"/>
      <c r="D102" s="16"/>
      <c r="E102" s="45"/>
      <c r="F102" s="16"/>
      <c r="G102" s="16"/>
      <c r="H102" s="9"/>
      <c r="I102" s="9"/>
      <c r="J102" s="9"/>
      <c r="K102" s="9"/>
      <c r="L102" s="9"/>
      <c r="M102" s="9"/>
      <c r="N102" s="9"/>
      <c r="O102" s="9"/>
      <c r="P102" s="9"/>
      <c r="Q102" s="9"/>
    </row>
    <row r="103">
      <c r="A103" s="7"/>
      <c r="B103" s="16"/>
      <c r="C103" s="16"/>
      <c r="D103" s="16"/>
      <c r="E103" s="45"/>
      <c r="F103" s="16"/>
      <c r="G103" s="16"/>
      <c r="H103" s="9"/>
      <c r="I103" s="9"/>
      <c r="J103" s="9"/>
      <c r="K103" s="9"/>
      <c r="L103" s="9"/>
      <c r="M103" s="9"/>
      <c r="N103" s="9"/>
      <c r="O103" s="9"/>
      <c r="P103" s="9"/>
      <c r="Q103" s="9"/>
    </row>
    <row r="104">
      <c r="A104" s="7"/>
      <c r="B104" s="16"/>
      <c r="C104" s="16"/>
      <c r="D104" s="16"/>
      <c r="E104" s="45"/>
      <c r="F104" s="16"/>
      <c r="G104" s="16"/>
      <c r="H104" s="9"/>
      <c r="I104" s="9"/>
      <c r="J104" s="9"/>
      <c r="K104" s="9"/>
      <c r="L104" s="9"/>
      <c r="M104" s="9"/>
      <c r="N104" s="9"/>
      <c r="O104" s="9"/>
      <c r="P104" s="9"/>
      <c r="Q104" s="9"/>
    </row>
    <row r="105">
      <c r="A105" s="7"/>
      <c r="B105" s="16"/>
      <c r="C105" s="16"/>
      <c r="D105" s="16"/>
      <c r="E105" s="45"/>
      <c r="F105" s="16"/>
      <c r="G105" s="16"/>
      <c r="H105" s="9"/>
      <c r="I105" s="9"/>
      <c r="J105" s="9"/>
      <c r="K105" s="9"/>
      <c r="L105" s="9"/>
      <c r="M105" s="9"/>
      <c r="N105" s="9"/>
      <c r="O105" s="9"/>
      <c r="P105" s="9"/>
      <c r="Q105" s="9"/>
    </row>
    <row r="106">
      <c r="A106" s="7"/>
      <c r="B106" s="16"/>
      <c r="C106" s="16"/>
      <c r="D106" s="16"/>
      <c r="E106" s="45"/>
      <c r="F106" s="16"/>
      <c r="G106" s="16"/>
      <c r="H106" s="9"/>
      <c r="I106" s="9"/>
      <c r="J106" s="9"/>
      <c r="K106" s="9"/>
      <c r="L106" s="9"/>
      <c r="M106" s="9"/>
      <c r="N106" s="9"/>
      <c r="O106" s="9"/>
      <c r="P106" s="9"/>
      <c r="Q106" s="9"/>
    </row>
    <row r="107">
      <c r="A107" s="7"/>
      <c r="B107" s="16"/>
      <c r="C107" s="16"/>
      <c r="D107" s="16"/>
      <c r="E107" s="45"/>
      <c r="F107" s="16"/>
      <c r="G107" s="16"/>
      <c r="H107" s="9"/>
      <c r="I107" s="9"/>
      <c r="J107" s="9"/>
      <c r="K107" s="9"/>
      <c r="L107" s="9"/>
      <c r="M107" s="9"/>
      <c r="N107" s="9"/>
      <c r="O107" s="9"/>
      <c r="P107" s="9"/>
      <c r="Q107" s="9"/>
    </row>
    <row r="108">
      <c r="A108" s="7"/>
      <c r="B108" s="16"/>
      <c r="C108" s="16"/>
      <c r="D108" s="16"/>
      <c r="E108" s="45"/>
      <c r="F108" s="16"/>
      <c r="G108" s="16"/>
      <c r="H108" s="9"/>
      <c r="I108" s="9"/>
      <c r="J108" s="9"/>
      <c r="K108" s="9"/>
      <c r="L108" s="9"/>
      <c r="M108" s="9"/>
      <c r="N108" s="9"/>
      <c r="O108" s="9"/>
      <c r="P108" s="9"/>
      <c r="Q108" s="9"/>
    </row>
    <row r="109">
      <c r="A109" s="7"/>
      <c r="B109" s="16"/>
      <c r="C109" s="16"/>
      <c r="D109" s="16"/>
      <c r="E109" s="45"/>
      <c r="F109" s="16"/>
      <c r="G109" s="16"/>
      <c r="H109" s="9"/>
      <c r="I109" s="9"/>
      <c r="J109" s="9"/>
      <c r="K109" s="9"/>
      <c r="L109" s="9"/>
      <c r="M109" s="9"/>
      <c r="N109" s="9"/>
      <c r="O109" s="9"/>
      <c r="P109" s="9"/>
      <c r="Q109" s="9"/>
    </row>
    <row r="110">
      <c r="A110" s="7"/>
      <c r="B110" s="16"/>
      <c r="C110" s="16"/>
      <c r="D110" s="16"/>
      <c r="E110" s="45"/>
      <c r="F110" s="16"/>
      <c r="G110" s="16"/>
      <c r="H110" s="9"/>
      <c r="I110" s="9"/>
      <c r="J110" s="9"/>
      <c r="K110" s="9"/>
      <c r="L110" s="9"/>
      <c r="M110" s="9"/>
      <c r="N110" s="9"/>
      <c r="O110" s="9"/>
      <c r="P110" s="9"/>
      <c r="Q110" s="9"/>
    </row>
    <row r="111">
      <c r="A111" s="7"/>
      <c r="B111" s="16"/>
      <c r="C111" s="16"/>
      <c r="D111" s="16"/>
      <c r="E111" s="45"/>
      <c r="F111" s="16"/>
      <c r="G111" s="16"/>
      <c r="H111" s="9"/>
      <c r="I111" s="9"/>
      <c r="J111" s="9"/>
      <c r="K111" s="9"/>
      <c r="L111" s="9"/>
      <c r="M111" s="9"/>
      <c r="N111" s="9"/>
      <c r="O111" s="9"/>
      <c r="P111" s="9"/>
      <c r="Q111" s="9"/>
    </row>
    <row r="112">
      <c r="A112" s="7"/>
      <c r="B112" s="16"/>
      <c r="C112" s="16"/>
      <c r="D112" s="16"/>
      <c r="E112" s="45"/>
      <c r="F112" s="16"/>
      <c r="G112" s="16"/>
      <c r="H112" s="9"/>
      <c r="I112" s="9"/>
      <c r="J112" s="9"/>
      <c r="K112" s="9"/>
      <c r="L112" s="9"/>
      <c r="M112" s="9"/>
      <c r="N112" s="9"/>
      <c r="O112" s="9"/>
      <c r="P112" s="9"/>
      <c r="Q112" s="9"/>
    </row>
    <row r="113">
      <c r="A113" s="7"/>
      <c r="B113" s="16"/>
      <c r="C113" s="16"/>
      <c r="D113" s="16"/>
      <c r="E113" s="45"/>
      <c r="F113" s="16"/>
      <c r="G113" s="16"/>
      <c r="H113" s="9"/>
      <c r="I113" s="9"/>
      <c r="J113" s="9"/>
      <c r="K113" s="9"/>
      <c r="L113" s="9"/>
      <c r="M113" s="9"/>
      <c r="N113" s="9"/>
      <c r="O113" s="9"/>
      <c r="P113" s="9"/>
      <c r="Q113" s="9"/>
    </row>
    <row r="114">
      <c r="A114" s="7"/>
      <c r="B114" s="16"/>
      <c r="C114" s="16"/>
      <c r="D114" s="16"/>
      <c r="E114" s="45"/>
      <c r="F114" s="16"/>
      <c r="G114" s="16"/>
      <c r="H114" s="9"/>
      <c r="I114" s="9"/>
      <c r="J114" s="9"/>
      <c r="K114" s="9"/>
      <c r="L114" s="9"/>
      <c r="M114" s="9"/>
      <c r="N114" s="9"/>
      <c r="O114" s="9"/>
      <c r="P114" s="9"/>
      <c r="Q114" s="9"/>
    </row>
    <row r="115">
      <c r="A115" s="7"/>
      <c r="B115" s="16"/>
      <c r="C115" s="16"/>
      <c r="D115" s="16"/>
      <c r="E115" s="45"/>
      <c r="F115" s="16"/>
      <c r="G115" s="16"/>
      <c r="H115" s="9"/>
      <c r="I115" s="9"/>
      <c r="J115" s="9"/>
      <c r="K115" s="9"/>
      <c r="L115" s="9"/>
      <c r="M115" s="9"/>
      <c r="N115" s="9"/>
      <c r="O115" s="9"/>
      <c r="P115" s="9"/>
      <c r="Q115" s="9"/>
    </row>
    <row r="116">
      <c r="A116" s="7"/>
      <c r="B116" s="16"/>
      <c r="C116" s="16"/>
      <c r="D116" s="16"/>
      <c r="E116" s="45"/>
      <c r="F116" s="16"/>
      <c r="G116" s="16"/>
      <c r="H116" s="9"/>
      <c r="I116" s="9"/>
      <c r="J116" s="9"/>
      <c r="K116" s="9"/>
      <c r="L116" s="9"/>
      <c r="M116" s="9"/>
      <c r="N116" s="9"/>
      <c r="O116" s="9"/>
      <c r="P116" s="9"/>
      <c r="Q116" s="9"/>
    </row>
    <row r="117">
      <c r="A117" s="7"/>
      <c r="B117" s="16"/>
      <c r="C117" s="16"/>
      <c r="D117" s="16"/>
      <c r="E117" s="45"/>
      <c r="F117" s="16"/>
      <c r="G117" s="16"/>
      <c r="H117" s="9"/>
      <c r="I117" s="9"/>
      <c r="J117" s="9"/>
      <c r="K117" s="9"/>
      <c r="L117" s="9"/>
      <c r="M117" s="9"/>
      <c r="N117" s="9"/>
      <c r="O117" s="9"/>
      <c r="P117" s="9"/>
      <c r="Q117" s="9"/>
    </row>
    <row r="118">
      <c r="A118" s="7"/>
      <c r="B118" s="16"/>
      <c r="C118" s="16"/>
      <c r="D118" s="16"/>
      <c r="E118" s="45"/>
      <c r="F118" s="16"/>
      <c r="G118" s="16"/>
      <c r="H118" s="9"/>
      <c r="I118" s="9"/>
      <c r="J118" s="9"/>
      <c r="K118" s="9"/>
      <c r="L118" s="9"/>
      <c r="M118" s="9"/>
      <c r="N118" s="9"/>
      <c r="O118" s="9"/>
      <c r="P118" s="9"/>
      <c r="Q118" s="9"/>
    </row>
    <row r="119">
      <c r="A119" s="7"/>
      <c r="B119" s="16"/>
      <c r="C119" s="16"/>
      <c r="D119" s="16"/>
      <c r="E119" s="45"/>
      <c r="F119" s="16"/>
      <c r="G119" s="16"/>
      <c r="H119" s="9"/>
      <c r="I119" s="9"/>
      <c r="J119" s="9"/>
      <c r="K119" s="9"/>
      <c r="L119" s="9"/>
      <c r="M119" s="9"/>
      <c r="N119" s="9"/>
      <c r="O119" s="9"/>
      <c r="P119" s="9"/>
      <c r="Q119" s="9"/>
    </row>
    <row r="120">
      <c r="A120" s="7"/>
      <c r="B120" s="16"/>
      <c r="C120" s="16"/>
      <c r="D120" s="16"/>
      <c r="E120" s="45"/>
      <c r="F120" s="16"/>
      <c r="G120" s="16"/>
      <c r="H120" s="9"/>
      <c r="I120" s="9"/>
      <c r="J120" s="9"/>
      <c r="K120" s="9"/>
      <c r="L120" s="9"/>
      <c r="M120" s="9"/>
      <c r="N120" s="9"/>
      <c r="O120" s="9"/>
      <c r="P120" s="9"/>
      <c r="Q120" s="9"/>
    </row>
    <row r="121">
      <c r="A121" s="7"/>
      <c r="B121" s="16"/>
      <c r="C121" s="16"/>
      <c r="D121" s="16"/>
      <c r="E121" s="45"/>
      <c r="F121" s="16"/>
      <c r="G121" s="16"/>
      <c r="H121" s="9"/>
      <c r="I121" s="9"/>
      <c r="J121" s="9"/>
      <c r="K121" s="9"/>
      <c r="L121" s="9"/>
      <c r="M121" s="9"/>
      <c r="N121" s="9"/>
      <c r="O121" s="9"/>
      <c r="P121" s="9"/>
      <c r="Q121" s="9"/>
    </row>
    <row r="122">
      <c r="A122" s="7"/>
      <c r="B122" s="16"/>
      <c r="C122" s="16"/>
      <c r="D122" s="16"/>
      <c r="E122" s="45"/>
      <c r="F122" s="16"/>
      <c r="G122" s="16"/>
      <c r="H122" s="9"/>
      <c r="I122" s="9"/>
      <c r="J122" s="9"/>
      <c r="K122" s="9"/>
      <c r="L122" s="9"/>
      <c r="M122" s="9"/>
      <c r="N122" s="9"/>
      <c r="O122" s="9"/>
      <c r="P122" s="9"/>
      <c r="Q122" s="9"/>
    </row>
    <row r="123">
      <c r="A123" s="7"/>
      <c r="B123" s="16"/>
      <c r="C123" s="16"/>
      <c r="D123" s="16"/>
      <c r="E123" s="16"/>
      <c r="F123" s="16"/>
      <c r="G123" s="16"/>
      <c r="H123" s="9"/>
      <c r="I123" s="9"/>
      <c r="J123" s="9"/>
      <c r="K123" s="9"/>
      <c r="L123" s="9"/>
      <c r="M123" s="9"/>
      <c r="N123" s="9"/>
      <c r="O123" s="9"/>
      <c r="P123" s="9"/>
      <c r="Q123" s="9"/>
    </row>
    <row r="124">
      <c r="A124" s="7"/>
      <c r="B124" s="16"/>
      <c r="C124" s="16"/>
      <c r="D124" s="16"/>
      <c r="E124" s="16"/>
      <c r="F124" s="16"/>
      <c r="G124" s="16"/>
      <c r="H124" s="9"/>
      <c r="I124" s="9"/>
      <c r="J124" s="9"/>
      <c r="K124" s="9"/>
      <c r="L124" s="9"/>
      <c r="M124" s="9"/>
      <c r="N124" s="9"/>
      <c r="O124" s="9"/>
      <c r="P124" s="9"/>
      <c r="Q124" s="9"/>
    </row>
    <row r="125">
      <c r="A125" s="7"/>
      <c r="B125" s="16"/>
      <c r="C125" s="16"/>
      <c r="D125" s="16"/>
      <c r="E125" s="16"/>
      <c r="F125" s="16"/>
      <c r="G125" s="16"/>
      <c r="H125" s="9"/>
      <c r="I125" s="9"/>
      <c r="J125" s="9"/>
      <c r="K125" s="9"/>
      <c r="L125" s="9"/>
      <c r="M125" s="9"/>
      <c r="N125" s="9"/>
      <c r="O125" s="9"/>
      <c r="P125" s="9"/>
      <c r="Q125" s="9"/>
    </row>
    <row r="126">
      <c r="A126" s="7"/>
      <c r="B126" s="16"/>
      <c r="C126" s="16"/>
      <c r="D126" s="16"/>
      <c r="E126" s="16"/>
      <c r="F126" s="16"/>
      <c r="G126" s="16"/>
      <c r="H126" s="9"/>
      <c r="I126" s="9"/>
      <c r="J126" s="9"/>
      <c r="K126" s="9"/>
      <c r="L126" s="9"/>
      <c r="M126" s="9"/>
      <c r="N126" s="9"/>
      <c r="O126" s="9"/>
      <c r="P126" s="9"/>
      <c r="Q126" s="9"/>
    </row>
    <row r="127">
      <c r="A127" s="7"/>
      <c r="B127" s="16"/>
      <c r="C127" s="16"/>
      <c r="D127" s="16"/>
      <c r="E127" s="16"/>
      <c r="F127" s="16"/>
      <c r="G127" s="16"/>
      <c r="H127" s="9"/>
      <c r="I127" s="9"/>
      <c r="J127" s="9"/>
      <c r="K127" s="9"/>
      <c r="L127" s="9"/>
      <c r="M127" s="9"/>
      <c r="N127" s="9"/>
      <c r="O127" s="9"/>
      <c r="P127" s="9"/>
      <c r="Q127" s="9"/>
    </row>
    <row r="128">
      <c r="A128" s="7"/>
      <c r="B128" s="16"/>
      <c r="C128" s="16"/>
      <c r="D128" s="16"/>
      <c r="E128" s="16"/>
      <c r="F128" s="16"/>
      <c r="G128" s="16"/>
      <c r="H128" s="9"/>
      <c r="I128" s="9"/>
      <c r="J128" s="9"/>
      <c r="K128" s="9"/>
      <c r="L128" s="9"/>
      <c r="M128" s="9"/>
      <c r="N128" s="9"/>
      <c r="O128" s="9"/>
      <c r="P128" s="9"/>
      <c r="Q128" s="9"/>
    </row>
    <row r="129">
      <c r="A129" s="7"/>
      <c r="B129" s="16"/>
      <c r="C129" s="16"/>
      <c r="D129" s="16"/>
      <c r="E129" s="16"/>
      <c r="F129" s="16"/>
      <c r="G129" s="16"/>
      <c r="H129" s="9"/>
      <c r="I129" s="9"/>
      <c r="J129" s="9"/>
      <c r="K129" s="9"/>
      <c r="L129" s="9"/>
      <c r="M129" s="9"/>
      <c r="N129" s="9"/>
      <c r="O129" s="9"/>
      <c r="P129" s="9"/>
      <c r="Q129" s="9"/>
    </row>
    <row r="130">
      <c r="A130" s="7"/>
      <c r="B130" s="16"/>
      <c r="C130" s="16"/>
      <c r="D130" s="16"/>
      <c r="E130" s="16"/>
      <c r="F130" s="16"/>
      <c r="G130" s="16"/>
      <c r="H130" s="9"/>
      <c r="I130" s="9"/>
      <c r="J130" s="9"/>
      <c r="K130" s="9"/>
      <c r="L130" s="9"/>
      <c r="M130" s="9"/>
      <c r="N130" s="9"/>
      <c r="O130" s="9"/>
      <c r="P130" s="9"/>
      <c r="Q130" s="9"/>
    </row>
    <row r="131">
      <c r="A131" s="7"/>
      <c r="H131" s="9"/>
      <c r="I131" s="9"/>
      <c r="J131" s="9"/>
      <c r="K131" s="9"/>
      <c r="L131" s="9"/>
      <c r="M131" s="9"/>
      <c r="N131" s="9"/>
      <c r="O131" s="9"/>
      <c r="P131" s="9"/>
      <c r="Q131" s="9"/>
    </row>
    <row r="132">
      <c r="A132" s="7"/>
      <c r="H132" s="9"/>
      <c r="I132" s="9"/>
      <c r="J132" s="9"/>
      <c r="K132" s="9"/>
      <c r="L132" s="9"/>
      <c r="M132" s="9"/>
      <c r="N132" s="9"/>
      <c r="O132" s="9"/>
      <c r="P132" s="9"/>
      <c r="Q132" s="9"/>
    </row>
    <row r="133">
      <c r="A133" s="7"/>
      <c r="H133" s="9"/>
      <c r="I133" s="9"/>
      <c r="J133" s="9"/>
      <c r="K133" s="9"/>
      <c r="L133" s="9"/>
      <c r="M133" s="9"/>
      <c r="N133" s="9"/>
      <c r="O133" s="9"/>
      <c r="P133" s="9"/>
      <c r="Q133" s="9"/>
    </row>
    <row r="134">
      <c r="A134" s="7"/>
      <c r="H134" s="9"/>
      <c r="I134" s="9"/>
      <c r="J134" s="9"/>
      <c r="K134" s="9"/>
      <c r="L134" s="9"/>
      <c r="M134" s="9"/>
      <c r="N134" s="9"/>
      <c r="O134" s="9"/>
      <c r="P134" s="9"/>
      <c r="Q134" s="9"/>
    </row>
    <row r="135">
      <c r="A135" s="7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</row>
    <row r="136">
      <c r="A136" s="7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</row>
    <row r="137">
      <c r="A137" s="7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</row>
    <row r="138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</row>
    <row r="139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</row>
    <row r="140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</row>
    <row r="141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</row>
    <row r="14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</row>
  </sheetData>
  <sheetProtection sheet="1" insertHyperlinks="0" autoFilter="0" pivotTables="0"/>
  <mergeCells>
    <mergeCell ref="B2:E3"/>
    <mergeCell ref="F2:G3"/>
    <mergeCell ref="C4:E4"/>
    <mergeCell ref="C5:E5"/>
    <mergeCell ref="C6:E6"/>
  </mergeCells>
  <conditionalFormatting sqref="E10:E11">
    <cfRule type="cellIs" dxfId="0" priority="44" stopIfTrue="1" operator="greaterThan">
      <formula>0</formula>
    </cfRule>
  </conditionalFormatting>
  <conditionalFormatting sqref="F34:F35 F27:F28 F18:F21 F23">
    <cfRule type="cellIs" dxfId="0" priority="51" stopIfTrue="1" operator="greaterThan">
      <formula>0</formula>
    </cfRule>
  </conditionalFormatting>
  <conditionalFormatting sqref="C4:E4">
    <cfRule type="expression" dxfId="14" priority="52" stopIfTrue="1">
      <formula>IF($C$4="AWS / FA / Signal &amp; Magnet",1,0)</formula>
    </cfRule>
  </conditionalFormatting>
  <conditionalFormatting sqref="F26">
    <cfRule type="cellIs" dxfId="0" priority="50" stopIfTrue="1" operator="greaterThan">
      <formula>0</formula>
    </cfRule>
  </conditionalFormatting>
  <conditionalFormatting sqref="F9:F15">
    <cfRule type="cellIs" dxfId="0" priority="49" stopIfTrue="1" operator="greaterThan">
      <formula>0</formula>
    </cfRule>
  </conditionalFormatting>
  <conditionalFormatting sqref="G15">
    <cfRule type="cellIs" dxfId="0" priority="48" stopIfTrue="1" operator="greaterThan">
      <formula>0</formula>
    </cfRule>
  </conditionalFormatting>
  <conditionalFormatting sqref="F30">
    <cfRule type="cellIs" dxfId="0" priority="47" stopIfTrue="1" operator="greaterThan">
      <formula>0</formula>
    </cfRule>
  </conditionalFormatting>
  <conditionalFormatting sqref="F37">
    <cfRule type="cellIs" dxfId="0" priority="46" stopIfTrue="1" operator="greaterThan">
      <formula>0</formula>
    </cfRule>
  </conditionalFormatting>
  <conditionalFormatting sqref="F22">
    <cfRule type="cellIs" dxfId="0" priority="43" stopIfTrue="1" operator="greaterThan">
      <formula>0</formula>
    </cfRule>
  </conditionalFormatting>
  <conditionalFormatting sqref="F29">
    <cfRule type="cellIs" dxfId="0" priority="42" stopIfTrue="1" operator="greaterThan">
      <formula>0</formula>
    </cfRule>
  </conditionalFormatting>
  <conditionalFormatting sqref="F36">
    <cfRule type="cellIs" dxfId="0" priority="41" stopIfTrue="1" operator="greaterThan">
      <formula>0</formula>
    </cfRule>
  </conditionalFormatting>
  <conditionalFormatting sqref="F16">
    <cfRule type="cellIs" dxfId="0" priority="38" stopIfTrue="1" operator="greaterThan">
      <formula>0</formula>
    </cfRule>
    <cfRule type="cellIs" dxfId="0" priority="39" stopIfTrue="1" operator="lessThan">
      <formula>0</formula>
    </cfRule>
  </conditionalFormatting>
  <conditionalFormatting sqref="F42">
    <cfRule type="cellIs" dxfId="0" priority="20" stopIfTrue="1" operator="greaterThan">
      <formula>0</formula>
    </cfRule>
  </conditionalFormatting>
  <conditionalFormatting sqref="F44">
    <cfRule type="cellIs" dxfId="0" priority="19" stopIfTrue="1" operator="greaterThan">
      <formula>0</formula>
    </cfRule>
  </conditionalFormatting>
  <conditionalFormatting sqref="F43">
    <cfRule type="cellIs" dxfId="0" priority="18" stopIfTrue="1" operator="greaterThan">
      <formula>0</formula>
    </cfRule>
  </conditionalFormatting>
  <conditionalFormatting sqref="F24">
    <cfRule type="cellIs" dxfId="0" priority="14" stopIfTrue="1" operator="greaterThan">
      <formula>0</formula>
    </cfRule>
    <cfRule type="cellIs" dxfId="0" priority="15" stopIfTrue="1" operator="lessThan">
      <formula>0</formula>
    </cfRule>
  </conditionalFormatting>
  <conditionalFormatting sqref="F31">
    <cfRule type="cellIs" dxfId="0" priority="12" stopIfTrue="1" operator="greaterThan">
      <formula>0</formula>
    </cfRule>
    <cfRule type="cellIs" dxfId="0" priority="13" stopIfTrue="1" operator="lessThan">
      <formula>0</formula>
    </cfRule>
  </conditionalFormatting>
  <conditionalFormatting sqref="F38">
    <cfRule type="cellIs" dxfId="0" priority="10" stopIfTrue="1" operator="greaterThan">
      <formula>0</formula>
    </cfRule>
    <cfRule type="cellIs" dxfId="0" priority="11" stopIfTrue="1" operator="lessThan">
      <formula>0</formula>
    </cfRule>
  </conditionalFormatting>
  <conditionalFormatting sqref="F45">
    <cfRule type="cellIs" dxfId="0" priority="8" stopIfTrue="1" operator="greaterThan">
      <formula>0</formula>
    </cfRule>
    <cfRule type="cellIs" dxfId="0" priority="9" stopIfTrue="1" operator="lessThan">
      <formula>0</formula>
    </cfRule>
  </conditionalFormatting>
  <conditionalFormatting sqref="E27">
    <cfRule type="cellIs" dxfId="0" priority="5" stopIfTrue="1" operator="greaterThan">
      <formula>0</formula>
    </cfRule>
  </conditionalFormatting>
  <conditionalFormatting sqref="E34">
    <cfRule type="cellIs" dxfId="0" priority="4" stopIfTrue="1" operator="greaterThan">
      <formula>0</formula>
    </cfRule>
  </conditionalFormatting>
  <conditionalFormatting sqref="F41">
    <cfRule type="cellIs" dxfId="0" priority="3" stopIfTrue="1" operator="greaterThan">
      <formula>0</formula>
    </cfRule>
  </conditionalFormatting>
  <conditionalFormatting sqref="E41">
    <cfRule type="cellIs" dxfId="0" priority="1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$C$66:$C$76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B2" sqref="B2:E3"/>
    </sheetView>
  </sheetViews>
  <sheetFormatPr baseColWidth="10" defaultColWidth="11.42578125" defaultRowHeight="12.75" x14ac:dyDescent="0.2"/>
  <cols>
    <col min="1" max="1" width="2.140625" customWidth="1" style="12"/>
    <col min="2" max="2" width="42.42578125" customWidth="1" style="43"/>
    <col min="3" max="3" width="8" customWidth="1" style="43"/>
    <col min="4" max="4" width="6.7109375" customWidth="1" style="43"/>
    <col min="5" max="5" width="12.7109375" customWidth="1" style="43"/>
    <col min="6" max="6" width="12.7109375" customWidth="1" style="43"/>
    <col min="7" max="7" width="29.7109375" customWidth="1" style="43"/>
    <col min="8" max="18" width="11.42578125" customWidth="1" style="81"/>
    <col min="19" max="16384" width="11.42578125" customWidth="1" style="9"/>
  </cols>
  <sheetData>
    <row r="1" ht="4.5" customHeight="1">
      <c r="A1" s="7"/>
      <c r="B1" s="16"/>
      <c r="C1" s="16"/>
      <c r="D1" s="16"/>
      <c r="E1" s="16"/>
      <c r="F1" s="16"/>
      <c r="G1" s="16"/>
    </row>
    <row r="2" ht="15" customHeight="1">
      <c r="A2" s="7"/>
      <c r="B2" s="244" t="s">
        <v>156</v>
      </c>
      <c r="C2" s="245"/>
      <c r="D2" s="245"/>
      <c r="E2" s="246"/>
      <c r="F2" s="247"/>
      <c r="G2" s="247"/>
    </row>
    <row r="3" ht="15" customHeight="1">
      <c r="A3" s="44"/>
      <c r="B3" s="245"/>
      <c r="C3" s="245"/>
      <c r="D3" s="245"/>
      <c r="E3" s="246"/>
      <c r="F3" s="248"/>
      <c r="G3" s="248"/>
    </row>
    <row r="4" ht="15" customHeight="1">
      <c r="A4" s="7"/>
      <c r="B4" s="56" t="s">
        <v>115</v>
      </c>
      <c r="C4" s="249"/>
      <c r="D4" s="249"/>
      <c r="E4" s="250"/>
      <c r="F4" s="169"/>
      <c r="G4" s="170"/>
    </row>
    <row r="5" ht="15" customHeight="1">
      <c r="A5" s="7"/>
      <c r="B5" s="54" t="s">
        <v>3</v>
      </c>
      <c r="C5" s="251" t="s">
        <v>4</v>
      </c>
      <c r="D5" s="252"/>
      <c r="E5" s="252"/>
      <c r="F5" s="18"/>
      <c r="G5" s="59"/>
    </row>
    <row r="6" ht="43.5" customHeight="1">
      <c r="A6" s="7"/>
      <c r="B6" s="55" t="s">
        <v>5</v>
      </c>
      <c r="C6" s="253" t="s">
        <v>6</v>
      </c>
      <c r="D6" s="254"/>
      <c r="E6" s="255"/>
      <c r="F6" s="28" t="s">
        <v>7</v>
      </c>
      <c r="G6" s="102" t="str">
        <f>Gerät!G7</f>
        <v>[Name des Bieters]</v>
      </c>
    </row>
    <row r="7" ht="4.5" customHeight="1">
      <c r="A7" s="7"/>
      <c r="B7" s="16"/>
      <c r="C7" s="16"/>
      <c r="D7" s="16"/>
      <c r="E7" s="20"/>
      <c r="F7" s="16"/>
      <c r="G7" s="16"/>
    </row>
    <row r="8" ht="15" customHeight="1">
      <c r="A8" s="10">
        <v>1</v>
      </c>
      <c r="B8" s="209" t="s">
        <v>116</v>
      </c>
      <c r="C8" s="21" t="s">
        <v>117</v>
      </c>
      <c r="D8" s="21" t="s">
        <v>118</v>
      </c>
      <c r="E8" s="21" t="s">
        <v>12</v>
      </c>
      <c r="F8" s="21" t="s">
        <v>13</v>
      </c>
      <c r="G8" s="61" t="s">
        <v>14</v>
      </c>
    </row>
    <row r="9" ht="15" customHeight="1">
      <c r="A9" s="10">
        <v>2</v>
      </c>
      <c r="B9" s="82" t="s">
        <v>119</v>
      </c>
      <c r="C9" s="203"/>
      <c r="D9" s="33" t="s">
        <v>110</v>
      </c>
      <c r="E9" s="204"/>
      <c r="F9" s="205">
        <f>E9</f>
        <v>0</v>
      </c>
      <c r="G9" s="67"/>
    </row>
    <row r="10" ht="15" customHeight="1" s="81" customFormat="1">
      <c r="A10" s="10">
        <v>3</v>
      </c>
      <c r="B10" s="82" t="s">
        <v>157</v>
      </c>
      <c r="C10" s="206"/>
      <c r="D10" s="206"/>
      <c r="E10" s="206"/>
      <c r="F10" s="206"/>
      <c r="G10" s="67"/>
    </row>
    <row r="11" ht="15" customHeight="1" s="81" customFormat="1">
      <c r="A11" s="10">
        <v>4</v>
      </c>
      <c r="B11" s="83" t="s">
        <v>158</v>
      </c>
      <c r="C11" s="68"/>
      <c r="D11" s="33" t="s">
        <v>139</v>
      </c>
      <c r="E11" s="205">
        <f>C11*$E$9</f>
        <v>0</v>
      </c>
      <c r="F11" s="205">
        <f ref="F11:F24" t="shared" si="0">E11</f>
        <v>0</v>
      </c>
      <c r="G11" s="67"/>
    </row>
    <row r="12" ht="15" customHeight="1" s="81" customFormat="1">
      <c r="A12" s="10">
        <v>5</v>
      </c>
      <c r="B12" s="83" t="s">
        <v>159</v>
      </c>
      <c r="C12" s="68"/>
      <c r="D12" s="33" t="s">
        <v>139</v>
      </c>
      <c r="E12" s="205">
        <f ref="E12:E25" t="shared" si="1">C12*$E$9</f>
        <v>0</v>
      </c>
      <c r="F12" s="205">
        <f t="shared" si="0"/>
        <v>0</v>
      </c>
      <c r="G12" s="67"/>
    </row>
    <row r="13" ht="15" customHeight="1" s="81" customFormat="1">
      <c r="A13" s="10">
        <v>6</v>
      </c>
      <c r="B13" s="83" t="s">
        <v>160</v>
      </c>
      <c r="C13" s="68"/>
      <c r="D13" s="33" t="s">
        <v>139</v>
      </c>
      <c r="E13" s="205">
        <f t="shared" si="1"/>
        <v>0</v>
      </c>
      <c r="F13" s="205">
        <f t="shared" si="0"/>
        <v>0</v>
      </c>
      <c r="G13" s="67"/>
    </row>
    <row r="14" ht="15" customHeight="1" s="81" customFormat="1">
      <c r="A14" s="10">
        <v>7</v>
      </c>
      <c r="B14" s="83" t="s">
        <v>161</v>
      </c>
      <c r="C14" s="68"/>
      <c r="D14" s="33" t="s">
        <v>139</v>
      </c>
      <c r="E14" s="205">
        <f t="shared" si="1"/>
        <v>0</v>
      </c>
      <c r="F14" s="205">
        <f t="shared" si="0"/>
        <v>0</v>
      </c>
      <c r="G14" s="67"/>
    </row>
    <row r="15" ht="15" customHeight="1" s="81" customFormat="1">
      <c r="A15" s="10">
        <v>8</v>
      </c>
      <c r="B15" s="83" t="s">
        <v>162</v>
      </c>
      <c r="C15" s="68"/>
      <c r="D15" s="33" t="s">
        <v>139</v>
      </c>
      <c r="E15" s="205">
        <f t="shared" si="1"/>
        <v>0</v>
      </c>
      <c r="F15" s="205">
        <f t="shared" si="0"/>
        <v>0</v>
      </c>
      <c r="G15" s="67"/>
    </row>
    <row r="16" ht="15" customHeight="1" s="81" customFormat="1">
      <c r="A16" s="10">
        <v>9</v>
      </c>
      <c r="B16" s="83" t="s">
        <v>163</v>
      </c>
      <c r="C16" s="68"/>
      <c r="D16" s="33" t="s">
        <v>139</v>
      </c>
      <c r="E16" s="205">
        <f t="shared" si="1"/>
        <v>0</v>
      </c>
      <c r="F16" s="205">
        <f t="shared" si="0"/>
        <v>0</v>
      </c>
      <c r="G16" s="67"/>
    </row>
    <row r="17" ht="15" customHeight="1" s="81" customFormat="1">
      <c r="A17" s="10">
        <v>10</v>
      </c>
      <c r="B17" s="210" t="s">
        <v>164</v>
      </c>
      <c r="C17" s="68"/>
      <c r="D17" s="33" t="s">
        <v>139</v>
      </c>
      <c r="E17" s="205">
        <f t="shared" si="1"/>
        <v>0</v>
      </c>
      <c r="F17" s="205">
        <f t="shared" si="0"/>
        <v>0</v>
      </c>
      <c r="G17" s="67"/>
    </row>
    <row r="18" ht="15" customHeight="1" s="81" customFormat="1">
      <c r="A18" s="10">
        <v>11</v>
      </c>
      <c r="B18" s="84" t="s">
        <v>165</v>
      </c>
      <c r="C18" s="192" t="str">
        <f>IFERROR(E18/$F$9*100,"")</f>
      </c>
      <c r="D18" s="33" t="s">
        <v>139</v>
      </c>
      <c r="E18" s="205">
        <f>SUM(E9:E17)</f>
        <v>0</v>
      </c>
      <c r="F18" s="205">
        <f>SUM(F9:F17)</f>
        <v>0</v>
      </c>
      <c r="G18" s="67"/>
    </row>
    <row r="19" ht="15" customHeight="1" s="81" customFormat="1">
      <c r="A19" s="10">
        <v>12</v>
      </c>
      <c r="B19" s="82" t="s">
        <v>166</v>
      </c>
      <c r="C19" s="206"/>
      <c r="D19" s="206"/>
      <c r="E19" s="206"/>
      <c r="F19" s="206"/>
      <c r="G19" s="211"/>
    </row>
    <row r="20" ht="15" customHeight="1" s="81" customFormat="1">
      <c r="A20" s="10">
        <v>13</v>
      </c>
      <c r="B20" s="83" t="s">
        <v>167</v>
      </c>
      <c r="C20" s="68"/>
      <c r="D20" s="33" t="s">
        <v>139</v>
      </c>
      <c r="E20" s="205">
        <f>C20*$E$9</f>
        <v>0</v>
      </c>
      <c r="F20" s="205">
        <f t="shared" si="0"/>
        <v>0</v>
      </c>
      <c r="G20" s="67"/>
    </row>
    <row r="21" s="81" customFormat="1">
      <c r="A21" s="10">
        <v>14</v>
      </c>
      <c r="B21" s="212" t="s">
        <v>168</v>
      </c>
      <c r="C21" s="68"/>
      <c r="D21" s="33" t="s">
        <v>139</v>
      </c>
      <c r="E21" s="205">
        <f t="shared" si="1"/>
        <v>0</v>
      </c>
      <c r="F21" s="205">
        <f t="shared" si="0"/>
        <v>0</v>
      </c>
      <c r="G21" s="67"/>
    </row>
    <row r="22" ht="15" customHeight="1" s="81" customFormat="1">
      <c r="A22" s="10">
        <v>15</v>
      </c>
      <c r="B22" s="83" t="s">
        <v>169</v>
      </c>
      <c r="C22" s="68"/>
      <c r="D22" s="33" t="s">
        <v>139</v>
      </c>
      <c r="E22" s="205">
        <f t="shared" si="1"/>
        <v>0</v>
      </c>
      <c r="F22" s="205">
        <f t="shared" si="0"/>
        <v>0</v>
      </c>
      <c r="G22" s="67"/>
    </row>
    <row r="23" ht="15" customHeight="1" s="81" customFormat="1">
      <c r="A23" s="10">
        <v>16</v>
      </c>
      <c r="B23" s="83" t="s">
        <v>170</v>
      </c>
      <c r="C23" s="68"/>
      <c r="D23" s="33" t="s">
        <v>139</v>
      </c>
      <c r="E23" s="205">
        <f t="shared" si="1"/>
        <v>0</v>
      </c>
      <c r="F23" s="205">
        <f t="shared" si="0"/>
        <v>0</v>
      </c>
      <c r="G23" s="67"/>
    </row>
    <row r="24" ht="15" customHeight="1" s="81" customFormat="1">
      <c r="A24" s="10">
        <v>17</v>
      </c>
      <c r="B24" s="83" t="s">
        <v>171</v>
      </c>
      <c r="C24" s="68"/>
      <c r="D24" s="33" t="s">
        <v>139</v>
      </c>
      <c r="E24" s="205">
        <f t="shared" si="1"/>
        <v>0</v>
      </c>
      <c r="F24" s="205">
        <f t="shared" si="0"/>
        <v>0</v>
      </c>
      <c r="G24" s="67"/>
    </row>
    <row r="25" ht="15" customHeight="1" s="81" customFormat="1">
      <c r="A25" s="10">
        <v>18</v>
      </c>
      <c r="B25" s="83" t="s">
        <v>172</v>
      </c>
      <c r="C25" s="68"/>
      <c r="D25" s="33" t="s">
        <v>139</v>
      </c>
      <c r="E25" s="205">
        <f t="shared" si="1"/>
        <v>0</v>
      </c>
      <c r="F25" s="205">
        <f>E25</f>
        <v>0</v>
      </c>
      <c r="G25" s="67"/>
    </row>
    <row r="26" ht="15" customHeight="1" s="81" customFormat="1">
      <c r="A26" s="10">
        <v>19</v>
      </c>
      <c r="B26" s="210" t="s">
        <v>173</v>
      </c>
      <c r="C26" s="68"/>
      <c r="D26" s="33" t="s">
        <v>139</v>
      </c>
      <c r="E26" s="205">
        <f>C26*$E$9</f>
        <v>0</v>
      </c>
      <c r="F26" s="205">
        <f>E26</f>
        <v>0</v>
      </c>
      <c r="G26" s="67"/>
    </row>
    <row r="27" ht="15" customHeight="1" s="81" customFormat="1">
      <c r="A27" s="10">
        <v>20</v>
      </c>
      <c r="B27" s="84" t="s">
        <v>174</v>
      </c>
      <c r="C27" s="192" t="str">
        <f>IFERROR(E27/$F$9*100,"")</f>
      </c>
      <c r="D27" s="33" t="s">
        <v>139</v>
      </c>
      <c r="E27" s="205">
        <f>SUM(E20:E26)</f>
        <v>0</v>
      </c>
      <c r="F27" s="205">
        <f>SUM(F20:F26)+F18</f>
        <v>0</v>
      </c>
      <c r="G27" s="67"/>
    </row>
    <row r="28" ht="15" customHeight="1" s="81" customFormat="1">
      <c r="A28" s="10">
        <v>21</v>
      </c>
      <c r="B28" s="82" t="s">
        <v>175</v>
      </c>
      <c r="C28" s="206"/>
      <c r="D28" s="206"/>
      <c r="E28" s="206"/>
      <c r="F28" s="206"/>
      <c r="G28" s="211"/>
    </row>
    <row r="29" ht="15" customHeight="1" s="81" customFormat="1">
      <c r="A29" s="10">
        <v>22</v>
      </c>
      <c r="B29" s="83" t="s">
        <v>176</v>
      </c>
      <c r="C29" s="192" t="str">
        <f>IFERROR(E29/$F$9*100,"")</f>
      </c>
      <c r="D29" s="33" t="s">
        <v>139</v>
      </c>
      <c r="E29" s="73"/>
      <c r="F29" s="205">
        <f>E29</f>
        <v>0</v>
      </c>
      <c r="G29" s="67"/>
    </row>
    <row r="30" ht="15" customHeight="1" s="81" customFormat="1">
      <c r="A30" s="10">
        <v>23</v>
      </c>
      <c r="B30" s="83" t="s">
        <v>72</v>
      </c>
      <c r="C30" s="192" t="str">
        <f>IFERROR(E30/$F$9*100,"")</f>
      </c>
      <c r="D30" s="33" t="s">
        <v>139</v>
      </c>
      <c r="E30" s="73"/>
      <c r="F30" s="205">
        <f ref="F30:F36" t="shared" si="2">E30</f>
        <v>0</v>
      </c>
      <c r="G30" s="67"/>
    </row>
    <row r="31" ht="15" customHeight="1" s="81" customFormat="1">
      <c r="A31" s="10">
        <v>24</v>
      </c>
      <c r="B31" s="83" t="s">
        <v>177</v>
      </c>
      <c r="C31" s="192" t="str">
        <f ref="C31:C37" t="shared" si="3">IFERROR(E31/$F$9*100,"")</f>
      </c>
      <c r="D31" s="33" t="s">
        <v>139</v>
      </c>
      <c r="E31" s="73"/>
      <c r="F31" s="205">
        <f t="shared" si="2"/>
        <v>0</v>
      </c>
      <c r="G31" s="67"/>
    </row>
    <row r="32" ht="15" customHeight="1" s="81" customFormat="1">
      <c r="A32" s="10">
        <v>25</v>
      </c>
      <c r="B32" s="83" t="s">
        <v>178</v>
      </c>
      <c r="C32" s="192" t="str">
        <f t="shared" si="3"/>
      </c>
      <c r="D32" s="33" t="s">
        <v>139</v>
      </c>
      <c r="E32" s="73"/>
      <c r="F32" s="205">
        <f t="shared" si="2"/>
        <v>0</v>
      </c>
      <c r="G32" s="67"/>
    </row>
    <row r="33" ht="15.75" customHeight="1" s="81" customFormat="1">
      <c r="A33" s="10">
        <v>26</v>
      </c>
      <c r="B33" s="83" t="s">
        <v>179</v>
      </c>
      <c r="C33" s="192" t="str">
        <f t="shared" si="3"/>
      </c>
      <c r="D33" s="33" t="s">
        <v>139</v>
      </c>
      <c r="E33" s="73"/>
      <c r="F33" s="205">
        <f t="shared" si="2"/>
        <v>0</v>
      </c>
      <c r="G33" s="67"/>
    </row>
    <row r="34" ht="15.75" customHeight="1" s="81" customFormat="1">
      <c r="A34" s="10">
        <v>27</v>
      </c>
      <c r="B34" s="83" t="s">
        <v>180</v>
      </c>
      <c r="C34" s="192" t="str">
        <f t="shared" si="3"/>
      </c>
      <c r="D34" s="33" t="s">
        <v>139</v>
      </c>
      <c r="E34" s="73"/>
      <c r="F34" s="205">
        <f t="shared" si="2"/>
        <v>0</v>
      </c>
      <c r="G34" s="67"/>
    </row>
    <row r="35" ht="15" customHeight="1" s="81" customFormat="1">
      <c r="A35" s="10">
        <v>28</v>
      </c>
      <c r="B35" s="213" t="s">
        <v>181</v>
      </c>
      <c r="C35" s="192" t="str">
        <f t="shared" si="3"/>
      </c>
      <c r="D35" s="33" t="s">
        <v>139</v>
      </c>
      <c r="E35" s="73"/>
      <c r="F35" s="205">
        <f t="shared" si="2"/>
        <v>0</v>
      </c>
      <c r="G35" s="67"/>
    </row>
    <row r="36" ht="15" customHeight="1" s="81" customFormat="1">
      <c r="A36" s="10">
        <v>29</v>
      </c>
      <c r="B36" s="214" t="s">
        <v>182</v>
      </c>
      <c r="C36" s="192" t="str">
        <f t="shared" si="3"/>
      </c>
      <c r="D36" s="33" t="s">
        <v>139</v>
      </c>
      <c r="E36" s="73"/>
      <c r="F36" s="205">
        <f t="shared" si="2"/>
        <v>0</v>
      </c>
      <c r="G36" s="67"/>
    </row>
    <row r="37" ht="15" customHeight="1" s="81" customFormat="1">
      <c r="A37" s="10">
        <v>30</v>
      </c>
      <c r="B37" s="84" t="s">
        <v>183</v>
      </c>
      <c r="C37" s="192" t="str">
        <f t="shared" si="3"/>
      </c>
      <c r="D37" s="33" t="s">
        <v>139</v>
      </c>
      <c r="E37" s="205">
        <f>SUM(E29:E36)</f>
        <v>0</v>
      </c>
      <c r="F37" s="205">
        <f>SUM(F29:F36)+F27</f>
        <v>0</v>
      </c>
      <c r="G37" s="67"/>
    </row>
    <row r="38" ht="15" customHeight="1" s="81" customFormat="1">
      <c r="A38" s="10">
        <v>31</v>
      </c>
      <c r="B38" s="82" t="s">
        <v>125</v>
      </c>
      <c r="C38" s="207"/>
      <c r="D38" s="33"/>
      <c r="E38" s="208"/>
      <c r="F38" s="205">
        <f>F37</f>
        <v>0</v>
      </c>
      <c r="G38" s="215" t="s">
        <v>184</v>
      </c>
    </row>
    <row r="39" ht="15" customHeight="1" s="81" customFormat="1">
      <c r="A39" s="10">
        <v>32</v>
      </c>
      <c r="B39" s="82" t="s">
        <v>127</v>
      </c>
      <c r="C39" s="207"/>
      <c r="D39" s="33"/>
      <c r="E39" s="177"/>
      <c r="F39" s="205">
        <f>E39*F38</f>
        <v>0</v>
      </c>
      <c r="G39" s="216" t="s">
        <v>128</v>
      </c>
    </row>
    <row r="40" ht="15" customHeight="1" s="81" customFormat="1">
      <c r="A40" s="10">
        <v>33</v>
      </c>
      <c r="B40" s="217" t="s">
        <v>29</v>
      </c>
      <c r="C40" s="218"/>
      <c r="D40" s="219"/>
      <c r="E40" s="220"/>
      <c r="F40" s="221">
        <f>F38+F39</f>
        <v>0</v>
      </c>
      <c r="G40" s="222" t="str">
        <f>IF(F38=0,"",(F40))</f>
      </c>
    </row>
    <row r="41" ht="15" customHeight="1" s="81" customFormat="1">
      <c r="A41" s="10"/>
      <c r="B41" s="77" t="s">
        <v>145</v>
      </c>
      <c r="C41" s="35"/>
      <c r="D41" s="35"/>
      <c r="E41" s="36"/>
      <c r="F41" s="35"/>
      <c r="G41" s="35"/>
    </row>
    <row r="42" ht="15" customHeight="1" s="81" customFormat="1">
      <c r="A42" s="10"/>
      <c r="B42" s="78" t="s">
        <v>185</v>
      </c>
      <c r="C42" s="38"/>
      <c r="D42" s="37"/>
      <c r="E42" s="38"/>
      <c r="F42" s="41"/>
      <c r="G42" s="42" t="s">
        <v>89</v>
      </c>
    </row>
    <row r="43" s="81" customFormat="1">
      <c r="A43" s="10"/>
      <c r="B43" s="195" t="s">
        <v>186</v>
      </c>
      <c r="C43" s="38"/>
      <c r="D43" s="37"/>
      <c r="E43" s="38"/>
      <c r="F43" s="15"/>
      <c r="G43" s="40"/>
    </row>
    <row r="44" ht="2.25" customHeight="1">
      <c r="A44" s="10"/>
      <c r="B44" s="78"/>
      <c r="C44" s="38"/>
      <c r="D44" s="37"/>
      <c r="E44" s="38"/>
      <c r="F44" s="39"/>
      <c r="G44" s="40"/>
    </row>
    <row r="45" ht="2.25" customHeight="1">
      <c r="A45" s="10"/>
      <c r="B45" s="78"/>
      <c r="C45" s="38"/>
      <c r="D45" s="37"/>
      <c r="E45" s="38"/>
      <c r="F45" s="15"/>
      <c r="G45" s="40"/>
    </row>
    <row r="46" ht="2.25" customHeight="1">
      <c r="A46" s="10"/>
      <c r="B46" s="78"/>
      <c r="C46" s="38"/>
      <c r="D46" s="37"/>
      <c r="E46" s="38"/>
      <c r="F46" s="14"/>
      <c r="G46" s="14"/>
    </row>
    <row r="47" ht="2.25" customHeight="1">
      <c r="A47" s="10"/>
      <c r="B47" s="79"/>
      <c r="C47" s="16"/>
      <c r="D47" s="16"/>
      <c r="E47" s="16"/>
      <c r="F47" s="16"/>
      <c r="G47" s="16"/>
    </row>
    <row r="48" ht="2.25" customHeight="1">
      <c r="A48" s="7"/>
      <c r="B48" s="15"/>
      <c r="C48" s="38"/>
      <c r="D48" s="37"/>
      <c r="E48" s="38"/>
      <c r="F48" s="13"/>
      <c r="G48" s="13"/>
    </row>
    <row r="49" ht="2.25" customHeight="1" s="14" customFormat="1">
      <c r="A49" s="13"/>
      <c r="B49" s="57"/>
      <c r="C49" s="38"/>
      <c r="D49" s="37"/>
      <c r="E49" s="38"/>
      <c r="F49" s="15"/>
      <c r="G49" s="4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</row>
    <row r="50" ht="2.25" customHeight="1" s="14" customFormat="1">
      <c r="A50" s="13"/>
      <c r="B50" s="37"/>
      <c r="C50" s="38"/>
      <c r="D50" s="37"/>
      <c r="E50" s="38"/>
      <c r="F50" s="39"/>
      <c r="G50" s="4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</row>
    <row r="51" ht="2.25" customHeight="1" s="14" customFormat="1">
      <c r="A51" s="13"/>
      <c r="B51" s="39"/>
      <c r="C51" s="38"/>
      <c r="D51" s="37"/>
      <c r="E51" s="38"/>
      <c r="F51" s="15"/>
      <c r="G51" s="4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</row>
    <row r="52" s="14" customFormat="1">
      <c r="A52" s="13"/>
      <c r="B52" s="47"/>
      <c r="C52" s="47"/>
      <c r="D52" s="47"/>
      <c r="E52" s="48"/>
      <c r="F52" s="47"/>
      <c r="G52" s="47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</row>
    <row r="53" s="14" customFormat="1">
      <c r="A53" s="13"/>
      <c r="B53" s="19"/>
      <c r="C53" s="19"/>
      <c r="D53" s="19"/>
      <c r="E53" s="51"/>
      <c r="F53" s="19"/>
      <c r="G53" s="19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</row>
    <row r="54" s="8" customFormat="1">
      <c r="A54" s="7"/>
      <c r="B54" s="16"/>
      <c r="C54" s="16"/>
      <c r="D54" s="16"/>
      <c r="E54" s="45"/>
      <c r="F54" s="16"/>
      <c r="G54" s="16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</row>
    <row r="55" ht="12.75" customHeight="1" s="14" customFormat="1">
      <c r="A55" s="13"/>
      <c r="B55" s="16"/>
      <c r="C55" s="16"/>
      <c r="D55" s="16"/>
      <c r="E55" s="45"/>
      <c r="F55" s="16"/>
      <c r="G55" s="16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</row>
    <row r="56" ht="12.75" customHeight="1" s="14" customFormat="1">
      <c r="A56" s="13"/>
      <c r="B56" s="16"/>
      <c r="C56" s="16"/>
      <c r="D56" s="16"/>
      <c r="E56" s="45"/>
      <c r="F56" s="16"/>
      <c r="G56" s="16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</row>
    <row r="57" ht="12.75" customHeight="1" s="14" customFormat="1">
      <c r="A57" s="13"/>
      <c r="B57" s="16"/>
      <c r="C57" s="16"/>
      <c r="D57" s="16"/>
      <c r="E57" s="45"/>
      <c r="F57" s="16"/>
      <c r="G57" s="16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</row>
    <row r="58" ht="12.75" customHeight="1" s="14" customFormat="1">
      <c r="A58" s="13"/>
      <c r="B58" s="16"/>
      <c r="C58" s="16"/>
      <c r="D58" s="16"/>
      <c r="E58" s="45"/>
      <c r="F58" s="16"/>
      <c r="G58" s="16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</row>
    <row r="59">
      <c r="A59" s="46"/>
      <c r="B59" s="8"/>
      <c r="C59" s="52"/>
      <c r="D59" s="19"/>
      <c r="E59" s="51"/>
      <c r="F59" s="19"/>
      <c r="G59" s="19"/>
    </row>
    <row r="60" hidden="1" ht="4.5" customHeight="1" s="81" customFormat="1">
      <c r="A60" s="50"/>
      <c r="B60" s="8"/>
      <c r="C60" s="19"/>
      <c r="D60" s="19"/>
      <c r="E60" s="51"/>
      <c r="F60" s="19"/>
      <c r="G60" s="19"/>
    </row>
    <row r="61" hidden="1" s="81" customFormat="1">
      <c r="A61" s="49"/>
      <c r="B61" s="16"/>
      <c r="C61" s="19"/>
      <c r="D61" s="19"/>
      <c r="E61" s="51"/>
      <c r="F61" s="19"/>
      <c r="G61" s="19"/>
    </row>
    <row r="62" hidden="1" ht="12" customHeight="1" s="81" customFormat="1">
      <c r="A62" s="7"/>
      <c r="B62" s="16"/>
      <c r="C62" s="19" t="s">
        <v>148</v>
      </c>
      <c r="D62" s="19"/>
      <c r="E62" s="51"/>
      <c r="F62" s="19"/>
      <c r="G62" s="19"/>
    </row>
    <row r="63" hidden="1" s="81" customFormat="1">
      <c r="A63" s="7"/>
      <c r="B63" s="16"/>
      <c r="C63" s="19" t="s">
        <v>187</v>
      </c>
      <c r="D63" s="19"/>
      <c r="E63" s="51"/>
      <c r="F63" s="19"/>
      <c r="G63" s="19"/>
    </row>
    <row r="64" hidden="1" s="81" customFormat="1">
      <c r="A64" s="7"/>
      <c r="B64" s="16"/>
      <c r="C64" s="58" t="s">
        <v>151</v>
      </c>
      <c r="D64" s="19"/>
      <c r="E64" s="51"/>
      <c r="F64" s="19"/>
      <c r="G64" s="19"/>
    </row>
    <row r="65" hidden="1" s="81" customFormat="1">
      <c r="A65" s="7"/>
      <c r="B65" s="16"/>
      <c r="C65" s="58" t="s">
        <v>152</v>
      </c>
      <c r="D65" s="19"/>
      <c r="E65" s="51"/>
      <c r="F65" s="19"/>
      <c r="G65" s="16"/>
    </row>
    <row r="66" hidden="1" s="81" customFormat="1">
      <c r="A66" s="7"/>
      <c r="B66" s="16"/>
      <c r="C66" s="58" t="s">
        <v>153</v>
      </c>
      <c r="D66" s="19"/>
      <c r="E66" s="51"/>
      <c r="F66" s="19"/>
      <c r="G66" s="16"/>
    </row>
    <row r="67" hidden="1" s="81" customFormat="1">
      <c r="A67" s="7"/>
      <c r="B67" s="16"/>
      <c r="C67" s="58" t="s">
        <v>154</v>
      </c>
      <c r="D67" s="19"/>
      <c r="E67" s="51"/>
      <c r="F67" s="19"/>
      <c r="G67" s="16"/>
    </row>
    <row r="68" hidden="1" s="81" customFormat="1">
      <c r="A68" s="7"/>
      <c r="B68" s="16"/>
      <c r="C68" s="58" t="s">
        <v>155</v>
      </c>
      <c r="D68" s="16"/>
      <c r="E68" s="45"/>
      <c r="F68" s="16"/>
      <c r="G68" s="16"/>
    </row>
    <row r="69" hidden="1" s="81" customFormat="1">
      <c r="A69" s="7"/>
      <c r="B69" s="16"/>
      <c r="C69" s="19"/>
      <c r="D69" s="16"/>
      <c r="E69" s="45"/>
      <c r="F69" s="16"/>
      <c r="G69" s="16"/>
    </row>
    <row r="70" hidden="1" s="81" customFormat="1">
      <c r="A70" s="7"/>
      <c r="B70" s="16"/>
      <c r="C70" s="19"/>
      <c r="D70" s="16"/>
      <c r="E70" s="45"/>
      <c r="F70" s="16"/>
      <c r="G70" s="16"/>
    </row>
    <row r="71" hidden="1" s="81" customFormat="1">
      <c r="A71" s="7"/>
      <c r="B71" s="16"/>
      <c r="C71" s="19"/>
      <c r="D71" s="16"/>
      <c r="E71" s="45"/>
      <c r="F71" s="16"/>
      <c r="G71" s="16"/>
    </row>
    <row r="72" hidden="1" s="81" customFormat="1">
      <c r="A72" s="7"/>
      <c r="B72" s="16"/>
      <c r="C72" s="19"/>
      <c r="D72" s="16"/>
      <c r="E72" s="45"/>
      <c r="F72" s="16"/>
      <c r="G72" s="16"/>
    </row>
    <row r="73" hidden="1" s="81" customFormat="1">
      <c r="A73" s="7"/>
      <c r="B73" s="16"/>
      <c r="C73" s="16"/>
      <c r="D73" s="16"/>
      <c r="E73" s="45"/>
      <c r="F73" s="16"/>
      <c r="G73" s="16"/>
    </row>
    <row r="74" hidden="1" s="81" customFormat="1">
      <c r="A74" s="7"/>
      <c r="B74" s="16"/>
      <c r="C74" s="16"/>
      <c r="D74" s="16"/>
      <c r="E74" s="45"/>
      <c r="F74" s="16"/>
      <c r="G74" s="16"/>
    </row>
    <row r="75" hidden="1" s="81" customFormat="1">
      <c r="A75" s="7"/>
      <c r="B75" s="16"/>
      <c r="C75" s="16"/>
      <c r="D75" s="16"/>
      <c r="E75" s="45"/>
      <c r="F75" s="16"/>
      <c r="G75" s="16"/>
    </row>
    <row r="76" hidden="1" s="81" customFormat="1">
      <c r="A76" s="7"/>
      <c r="B76" s="16"/>
      <c r="C76" s="16"/>
      <c r="D76" s="16"/>
      <c r="E76" s="45"/>
      <c r="F76" s="16"/>
      <c r="G76" s="16"/>
    </row>
    <row r="77" s="81" customFormat="1">
      <c r="A77" s="7"/>
      <c r="B77" s="16"/>
      <c r="C77" s="16"/>
      <c r="D77" s="16"/>
      <c r="E77" s="45"/>
      <c r="F77" s="16"/>
      <c r="G77" s="16"/>
    </row>
    <row r="78" s="81" customFormat="1">
      <c r="A78" s="7"/>
      <c r="B78" s="16"/>
      <c r="C78" s="16"/>
      <c r="D78" s="16"/>
      <c r="E78" s="45"/>
      <c r="F78" s="16"/>
      <c r="G78" s="16"/>
    </row>
    <row r="79" s="81" customFormat="1">
      <c r="A79" s="7"/>
      <c r="B79" s="16"/>
      <c r="C79" s="16"/>
      <c r="D79" s="16"/>
      <c r="E79" s="45"/>
      <c r="F79" s="16"/>
      <c r="G79" s="16"/>
    </row>
    <row r="80" s="81" customFormat="1">
      <c r="A80" s="7"/>
      <c r="B80" s="16"/>
      <c r="C80" s="16"/>
      <c r="D80" s="16"/>
      <c r="E80" s="45"/>
      <c r="F80" s="16"/>
      <c r="G80" s="16"/>
    </row>
    <row r="81" s="81" customFormat="1">
      <c r="A81" s="7"/>
      <c r="B81" s="16"/>
      <c r="C81" s="16"/>
      <c r="D81" s="16"/>
      <c r="E81" s="45"/>
      <c r="F81" s="16"/>
      <c r="G81" s="16"/>
    </row>
    <row r="82" s="81" customFormat="1">
      <c r="A82" s="7"/>
      <c r="B82" s="16"/>
      <c r="C82" s="16"/>
      <c r="D82" s="16"/>
      <c r="E82" s="45"/>
      <c r="F82" s="16"/>
      <c r="G82" s="16"/>
    </row>
    <row r="83" s="81" customFormat="1">
      <c r="A83" s="7"/>
      <c r="B83" s="16"/>
      <c r="C83" s="16"/>
      <c r="D83" s="16"/>
      <c r="E83" s="45"/>
      <c r="F83" s="16"/>
      <c r="G83" s="16"/>
    </row>
    <row r="84" s="81" customFormat="1">
      <c r="A84" s="7"/>
      <c r="B84" s="16"/>
      <c r="C84" s="16"/>
      <c r="D84" s="16"/>
      <c r="E84" s="45"/>
      <c r="F84" s="16"/>
      <c r="G84" s="16"/>
    </row>
    <row r="85" s="81" customFormat="1">
      <c r="A85" s="7"/>
      <c r="B85" s="16"/>
      <c r="C85" s="16"/>
      <c r="D85" s="16"/>
      <c r="E85" s="45"/>
      <c r="F85" s="16"/>
      <c r="G85" s="16"/>
    </row>
    <row r="86" s="81" customFormat="1">
      <c r="A86" s="7"/>
      <c r="B86" s="16"/>
      <c r="C86" s="16"/>
      <c r="D86" s="16"/>
      <c r="E86" s="45"/>
      <c r="F86" s="16"/>
      <c r="G86" s="16"/>
    </row>
    <row r="87" s="81" customFormat="1">
      <c r="A87" s="7"/>
      <c r="B87" s="16"/>
      <c r="C87" s="16"/>
      <c r="D87" s="16"/>
      <c r="E87" s="45"/>
      <c r="F87" s="16"/>
      <c r="G87" s="16"/>
    </row>
    <row r="88" s="81" customFormat="1">
      <c r="A88" s="7"/>
      <c r="B88" s="16"/>
      <c r="C88" s="16"/>
      <c r="D88" s="16"/>
      <c r="E88" s="45"/>
      <c r="F88" s="16"/>
      <c r="G88" s="16"/>
    </row>
    <row r="89" s="81" customFormat="1">
      <c r="A89" s="7"/>
      <c r="B89" s="16"/>
      <c r="C89" s="16"/>
      <c r="D89" s="16"/>
      <c r="E89" s="45"/>
      <c r="F89" s="16"/>
      <c r="G89" s="16"/>
    </row>
    <row r="90" s="81" customFormat="1">
      <c r="A90" s="7"/>
      <c r="B90" s="16"/>
      <c r="C90" s="16"/>
      <c r="D90" s="16"/>
      <c r="E90" s="45"/>
      <c r="F90" s="16"/>
      <c r="G90" s="16"/>
    </row>
    <row r="91" s="81" customFormat="1">
      <c r="A91" s="7"/>
      <c r="B91" s="16"/>
      <c r="C91" s="16"/>
      <c r="D91" s="16"/>
      <c r="E91" s="45"/>
      <c r="F91" s="16"/>
      <c r="G91" s="16"/>
    </row>
    <row r="92" s="81" customFormat="1">
      <c r="A92" s="7"/>
      <c r="B92" s="16"/>
      <c r="C92" s="16"/>
      <c r="D92" s="16"/>
      <c r="E92" s="45"/>
      <c r="F92" s="16"/>
      <c r="G92" s="16"/>
    </row>
    <row r="93" s="81" customFormat="1">
      <c r="A93" s="7"/>
      <c r="B93" s="16"/>
      <c r="C93" s="16"/>
      <c r="D93" s="16"/>
      <c r="E93" s="45"/>
      <c r="F93" s="16"/>
      <c r="G93" s="16"/>
    </row>
    <row r="94" s="81" customFormat="1">
      <c r="A94" s="7"/>
      <c r="B94" s="16"/>
      <c r="C94" s="16"/>
      <c r="D94" s="16"/>
      <c r="E94" s="45"/>
      <c r="F94" s="16"/>
      <c r="G94" s="16"/>
    </row>
    <row r="95" s="81" customFormat="1">
      <c r="A95" s="7"/>
      <c r="B95" s="16"/>
      <c r="C95" s="16"/>
      <c r="D95" s="16"/>
      <c r="E95" s="45"/>
      <c r="F95" s="16"/>
      <c r="G95" s="16"/>
    </row>
    <row r="96" s="81" customFormat="1">
      <c r="A96" s="7"/>
      <c r="B96" s="16"/>
      <c r="C96" s="16"/>
      <c r="D96" s="16"/>
      <c r="E96" s="45"/>
      <c r="F96" s="16"/>
      <c r="G96" s="16"/>
    </row>
    <row r="97" s="81" customFormat="1">
      <c r="A97" s="7"/>
      <c r="B97" s="16"/>
      <c r="C97" s="16"/>
      <c r="D97" s="16"/>
      <c r="E97" s="45"/>
      <c r="F97" s="16"/>
      <c r="G97" s="16"/>
    </row>
    <row r="98" s="81" customFormat="1">
      <c r="A98" s="7"/>
      <c r="B98" s="16"/>
      <c r="C98" s="16"/>
      <c r="D98" s="16"/>
      <c r="E98" s="45"/>
      <c r="F98" s="16"/>
      <c r="G98" s="16"/>
    </row>
    <row r="99" s="81" customFormat="1">
      <c r="A99" s="7"/>
      <c r="B99" s="16"/>
      <c r="C99" s="16"/>
      <c r="D99" s="16"/>
      <c r="E99" s="45"/>
      <c r="F99" s="16"/>
      <c r="G99" s="16"/>
    </row>
    <row r="100" s="81" customFormat="1">
      <c r="A100" s="7"/>
      <c r="B100" s="16"/>
      <c r="C100" s="16"/>
      <c r="D100" s="16"/>
      <c r="E100" s="45"/>
      <c r="F100" s="16"/>
      <c r="G100" s="16"/>
    </row>
    <row r="101" s="81" customFormat="1">
      <c r="A101" s="7"/>
      <c r="B101" s="16"/>
      <c r="C101" s="16"/>
      <c r="D101" s="16"/>
      <c r="E101" s="45"/>
      <c r="F101" s="16"/>
      <c r="G101" s="16"/>
    </row>
    <row r="102" s="81" customFormat="1">
      <c r="A102" s="7"/>
      <c r="B102" s="16"/>
      <c r="C102" s="16"/>
      <c r="D102" s="16"/>
      <c r="E102" s="45"/>
      <c r="F102" s="16"/>
      <c r="G102" s="16"/>
    </row>
    <row r="103" s="81" customFormat="1">
      <c r="A103" s="7"/>
      <c r="B103" s="16"/>
      <c r="C103" s="16"/>
      <c r="D103" s="16"/>
      <c r="E103" s="45"/>
      <c r="F103" s="16"/>
      <c r="G103" s="16"/>
    </row>
    <row r="104" s="81" customFormat="1">
      <c r="A104" s="7"/>
      <c r="B104" s="16"/>
      <c r="C104" s="16"/>
      <c r="D104" s="16"/>
      <c r="E104" s="45"/>
      <c r="F104" s="16"/>
      <c r="G104" s="16"/>
    </row>
    <row r="105" s="81" customFormat="1">
      <c r="A105" s="7"/>
      <c r="B105" s="16"/>
      <c r="C105" s="16"/>
      <c r="D105" s="16"/>
      <c r="E105" s="45"/>
      <c r="F105" s="16"/>
      <c r="G105" s="16"/>
    </row>
    <row r="106" s="81" customFormat="1">
      <c r="A106" s="7"/>
      <c r="B106" s="16"/>
      <c r="C106" s="16"/>
      <c r="D106" s="16"/>
      <c r="E106" s="45"/>
      <c r="F106" s="16"/>
      <c r="G106" s="16"/>
    </row>
    <row r="107" s="81" customFormat="1">
      <c r="A107" s="7"/>
      <c r="B107" s="16"/>
      <c r="C107" s="16"/>
      <c r="D107" s="16"/>
      <c r="E107" s="45"/>
      <c r="F107" s="16"/>
      <c r="G107" s="16"/>
    </row>
    <row r="108" s="81" customFormat="1">
      <c r="A108" s="7"/>
      <c r="B108" s="16"/>
      <c r="C108" s="16"/>
      <c r="D108" s="16"/>
      <c r="E108" s="45"/>
      <c r="F108" s="16"/>
      <c r="G108" s="16"/>
    </row>
    <row r="109" s="81" customFormat="1">
      <c r="A109" s="7"/>
      <c r="B109" s="16"/>
      <c r="C109" s="16"/>
      <c r="D109" s="16"/>
      <c r="E109" s="45"/>
      <c r="F109" s="16"/>
      <c r="G109" s="16"/>
    </row>
    <row r="110" s="81" customFormat="1">
      <c r="A110" s="7"/>
      <c r="B110" s="16"/>
      <c r="C110" s="16"/>
      <c r="D110" s="16"/>
      <c r="E110" s="45"/>
      <c r="F110" s="16"/>
      <c r="G110" s="16"/>
    </row>
    <row r="111" s="81" customFormat="1">
      <c r="A111" s="7"/>
      <c r="B111" s="16"/>
      <c r="C111" s="16"/>
      <c r="D111" s="16"/>
      <c r="E111" s="45"/>
      <c r="F111" s="16"/>
      <c r="G111" s="16"/>
    </row>
    <row r="112" s="81" customFormat="1">
      <c r="A112" s="7"/>
      <c r="B112" s="16"/>
      <c r="C112" s="16"/>
      <c r="D112" s="16"/>
      <c r="E112" s="45"/>
      <c r="F112" s="16"/>
      <c r="G112" s="16"/>
    </row>
    <row r="113" s="81" customFormat="1">
      <c r="A113" s="7"/>
      <c r="B113" s="16"/>
      <c r="C113" s="16"/>
      <c r="D113" s="16"/>
      <c r="E113" s="45"/>
      <c r="F113" s="16"/>
      <c r="G113" s="16"/>
    </row>
    <row r="114" s="81" customFormat="1">
      <c r="A114" s="7"/>
      <c r="B114" s="16"/>
      <c r="C114" s="16"/>
      <c r="D114" s="16"/>
      <c r="E114" s="45"/>
      <c r="F114" s="16"/>
      <c r="G114" s="16"/>
    </row>
    <row r="115" s="81" customFormat="1">
      <c r="A115" s="7"/>
      <c r="B115" s="16"/>
      <c r="C115" s="16"/>
      <c r="D115" s="16"/>
      <c r="E115" s="45"/>
      <c r="F115" s="16"/>
      <c r="G115" s="16"/>
    </row>
    <row r="116" s="81" customFormat="1">
      <c r="A116" s="7"/>
      <c r="B116" s="16"/>
      <c r="C116" s="16"/>
      <c r="D116" s="16"/>
      <c r="E116" s="45"/>
      <c r="F116" s="16"/>
      <c r="G116" s="16"/>
    </row>
    <row r="117" s="81" customFormat="1">
      <c r="A117" s="7"/>
      <c r="B117" s="16"/>
      <c r="C117" s="16"/>
      <c r="D117" s="16"/>
      <c r="E117" s="16"/>
      <c r="F117" s="16"/>
      <c r="G117" s="16"/>
    </row>
    <row r="118" s="81" customFormat="1">
      <c r="A118" s="7"/>
      <c r="B118" s="16"/>
      <c r="C118" s="16"/>
      <c r="D118" s="16"/>
      <c r="E118" s="16"/>
      <c r="F118" s="16"/>
      <c r="G118" s="16"/>
    </row>
    <row r="119" s="81" customFormat="1">
      <c r="A119" s="7"/>
      <c r="B119" s="16"/>
      <c r="C119" s="16"/>
      <c r="D119" s="16"/>
      <c r="E119" s="16"/>
      <c r="F119" s="16"/>
      <c r="G119" s="16"/>
    </row>
    <row r="120" s="81" customFormat="1">
      <c r="A120" s="7"/>
      <c r="B120" s="16"/>
      <c r="C120" s="16"/>
      <c r="D120" s="16"/>
      <c r="E120" s="16"/>
      <c r="F120" s="16"/>
      <c r="G120" s="16"/>
    </row>
    <row r="121" s="81" customFormat="1">
      <c r="A121" s="7"/>
      <c r="B121" s="16"/>
      <c r="C121" s="16"/>
      <c r="D121" s="16"/>
      <c r="E121" s="16"/>
      <c r="F121" s="16"/>
      <c r="G121" s="16"/>
    </row>
    <row r="122" s="81" customFormat="1">
      <c r="A122" s="7"/>
      <c r="B122" s="16"/>
      <c r="C122" s="16"/>
      <c r="D122" s="16"/>
      <c r="E122" s="16"/>
      <c r="F122" s="16"/>
      <c r="G122" s="16"/>
    </row>
    <row r="123" s="81" customFormat="1">
      <c r="A123" s="7"/>
      <c r="B123" s="16"/>
      <c r="C123" s="16"/>
      <c r="D123" s="16"/>
      <c r="E123" s="16"/>
      <c r="F123" s="16"/>
      <c r="G123" s="16"/>
    </row>
    <row r="124" s="81" customFormat="1">
      <c r="A124" s="7"/>
      <c r="B124" s="16"/>
      <c r="C124" s="16"/>
      <c r="D124" s="16"/>
      <c r="E124" s="16"/>
      <c r="F124" s="16"/>
      <c r="G124" s="16"/>
    </row>
    <row r="125" s="81" customFormat="1">
      <c r="A125" s="7"/>
      <c r="B125" s="43"/>
      <c r="C125" s="43"/>
      <c r="D125" s="43"/>
      <c r="E125" s="43"/>
      <c r="F125" s="43"/>
      <c r="G125" s="43"/>
    </row>
    <row r="126" s="81" customFormat="1">
      <c r="A126" s="7"/>
      <c r="B126" s="43"/>
      <c r="C126" s="43"/>
      <c r="D126" s="43"/>
      <c r="E126" s="43"/>
      <c r="F126" s="43"/>
      <c r="G126" s="43"/>
    </row>
    <row r="127" s="81" customFormat="1">
      <c r="A127" s="7"/>
      <c r="B127" s="43"/>
      <c r="C127" s="43"/>
      <c r="D127" s="43"/>
      <c r="E127" s="43"/>
      <c r="F127" s="43"/>
      <c r="G127" s="43"/>
    </row>
    <row r="128" s="81" customFormat="1">
      <c r="A128" s="7"/>
      <c r="B128" s="43"/>
      <c r="C128" s="43"/>
      <c r="D128" s="43"/>
      <c r="E128" s="43"/>
      <c r="F128" s="43"/>
      <c r="G128" s="43"/>
    </row>
    <row r="129" s="81" customFormat="1">
      <c r="A129" s="7"/>
      <c r="B129" s="43"/>
      <c r="C129" s="43"/>
      <c r="D129" s="43"/>
      <c r="E129" s="43"/>
      <c r="F129" s="43"/>
      <c r="G129" s="43"/>
    </row>
    <row r="130" s="81" customFormat="1">
      <c r="A130" s="7"/>
      <c r="B130" s="43"/>
      <c r="C130" s="43"/>
      <c r="D130" s="43"/>
      <c r="E130" s="43"/>
      <c r="F130" s="43"/>
      <c r="G130" s="43"/>
    </row>
    <row r="131" s="81" customFormat="1">
      <c r="A131" s="7"/>
      <c r="B131" s="43"/>
      <c r="C131" s="43"/>
      <c r="D131" s="43"/>
      <c r="E131" s="43"/>
      <c r="F131" s="43"/>
      <c r="G131" s="43"/>
    </row>
  </sheetData>
  <sheetProtection sheet="1" insertHyperlinks="0" autoFilter="0" pivotTables="0"/>
  <mergeCells>
    <mergeCell ref="B2:E3"/>
    <mergeCell ref="F2:G3"/>
    <mergeCell ref="C4:E4"/>
    <mergeCell ref="C5:E5"/>
    <mergeCell ref="C6:E6"/>
  </mergeCells>
  <conditionalFormatting sqref="E10:E17 F9:F17 E21:F26 E30:F36 F29">
    <cfRule type="cellIs" dxfId="0" priority="18" stopIfTrue="1" operator="greaterThan">
      <formula>0</formula>
    </cfRule>
  </conditionalFormatting>
  <conditionalFormatting sqref="C4:E4">
    <cfRule type="expression" dxfId="14" priority="19" stopIfTrue="1">
      <formula>IF($C$4="AWS / FA / Signal &amp; Magnet",1,0)</formula>
    </cfRule>
  </conditionalFormatting>
  <conditionalFormatting sqref="C19:D19">
    <cfRule type="cellIs" dxfId="0" priority="15" stopIfTrue="1" operator="greaterThan">
      <formula>0</formula>
    </cfRule>
  </conditionalFormatting>
  <conditionalFormatting sqref="C10:D10">
    <cfRule type="cellIs" dxfId="0" priority="17" stopIfTrue="1" operator="greaterThan">
      <formula>0</formula>
    </cfRule>
  </conditionalFormatting>
  <conditionalFormatting sqref="E19:G19">
    <cfRule type="cellIs" dxfId="0" priority="16" stopIfTrue="1" operator="greaterThan">
      <formula>0</formula>
    </cfRule>
  </conditionalFormatting>
  <conditionalFormatting sqref="E20:F20">
    <cfRule type="cellIs" dxfId="0" priority="14" stopIfTrue="1" operator="greaterThan">
      <formula>0</formula>
    </cfRule>
  </conditionalFormatting>
  <conditionalFormatting sqref="C28:D28">
    <cfRule type="cellIs" dxfId="0" priority="12" stopIfTrue="1" operator="greaterThan">
      <formula>0</formula>
    </cfRule>
  </conditionalFormatting>
  <conditionalFormatting sqref="E28:F28">
    <cfRule type="cellIs" dxfId="0" priority="13" stopIfTrue="1" operator="greaterThan">
      <formula>0</formula>
    </cfRule>
  </conditionalFormatting>
  <conditionalFormatting sqref="E18:F18">
    <cfRule type="cellIs" dxfId="0" priority="11" stopIfTrue="1" operator="greaterThan">
      <formula>0</formula>
    </cfRule>
  </conditionalFormatting>
  <conditionalFormatting sqref="F27">
    <cfRule type="cellIs" dxfId="0" priority="10" stopIfTrue="1" operator="greaterThan">
      <formula>0</formula>
    </cfRule>
  </conditionalFormatting>
  <conditionalFormatting sqref="F37">
    <cfRule type="cellIs" dxfId="0" priority="8" stopIfTrue="1" operator="greaterThan">
      <formula>0</formula>
    </cfRule>
  </conditionalFormatting>
  <conditionalFormatting sqref="F38:F40">
    <cfRule type="cellIs" dxfId="0" priority="6" stopIfTrue="1" operator="greaterThan">
      <formula>0</formula>
    </cfRule>
  </conditionalFormatting>
  <conditionalFormatting sqref="G40">
    <cfRule type="cellIs" dxfId="0" priority="5" stopIfTrue="1" operator="greaterThan">
      <formula>0</formula>
    </cfRule>
  </conditionalFormatting>
  <conditionalFormatting sqref="G28">
    <cfRule type="cellIs" dxfId="0" priority="4" stopIfTrue="1" operator="greaterThan">
      <formula>0</formula>
    </cfRule>
  </conditionalFormatting>
  <conditionalFormatting sqref="E27">
    <cfRule type="cellIs" dxfId="0" priority="2" stopIfTrue="1" operator="greaterThan">
      <formula>0</formula>
    </cfRule>
  </conditionalFormatting>
  <conditionalFormatting sqref="E37">
    <cfRule type="cellIs" dxfId="0" priority="1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/>
  <headerFooter/>
  <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8A2980FB3E0C49BBA820E9BEE12F0E" ma:contentTypeVersion="2" ma:contentTypeDescription="Ein neues Dokument erstellen." ma:contentTypeScope="" ma:versionID="262db5eec742fd1b8b94d77ae8578cbe">
  <xsd:schema xmlns:xsd="http://www.w3.org/2001/XMLSchema" xmlns:xs="http://www.w3.org/2001/XMLSchema" xmlns:p="http://schemas.microsoft.com/office/2006/metadata/properties" xmlns:ns2="f51d6a4f-052d-440d-b227-6ffaed89d2ac" targetNamespace="http://schemas.microsoft.com/office/2006/metadata/properties" ma:root="true" ma:fieldsID="f1571ca1590d6c69ee51fa491a050238" ns2:_="">
    <xsd:import namespace="f51d6a4f-052d-440d-b227-6ffaed89d2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1d6a4f-052d-440d-b227-6ffaed89d2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D6B864-39DD-42CC-ACC0-62C238EAFCC3}">
  <ds:schemaRefs>
    <ds:schemaRef ds:uri="http://purl.org/dc/elements/1.1/"/>
    <ds:schemaRef ds:uri="http://schemas.microsoft.com/office/2006/metadata/properties"/>
    <ds:schemaRef ds:uri="3b294af3-4674-4260-b31d-575b0a90cfb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0b428fe-f0f5-49ea-b08b-b8d503ee17bc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28B248F-66B9-416F-9DDC-1D0BA7D367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F2D088-332D-4F89-B39E-C62EBF0DC1B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Gerät</vt:lpstr>
      <vt:lpstr>Personal</vt:lpstr>
      <vt:lpstr>Hinweise zu Personal</vt:lpstr>
      <vt:lpstr>Gerät!Druckbereich</vt:lpstr>
      <vt:lpstr>'Hinweise zu Personal'!Druckbereich</vt:lpstr>
      <vt:lpstr>Personal!Druckbereich</vt:lpstr>
      <vt:lpstr>VV_BEZEICHNUNG</vt:lpstr>
      <vt:lpstr>VV_BEZEICHNUNG_1</vt:lpstr>
      <vt:lpstr>VV_BEZEICHNUNG_2</vt:lpstr>
      <vt:lpstr>VV_VORGANGSNUMMER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Daniela Kruse</cp:lastModifiedBy>
  <cp:lastPrinted>2022-10-13T04:40:24Z</cp:lastPrinted>
  <dcterms:created xsi:type="dcterms:W3CDTF">2004-04-18T13:33:19Z</dcterms:created>
  <dcterms:modified xsi:type="dcterms:W3CDTF">2022-10-13T04:42:24Z</dcterms:modified>
  <cp:category>AK-SbaD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0x0101000E8A2980FB3E0C49BBA820E9BEE12F0E</vt:lpwstr>
  </property>
</Properties>
</file>